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OME" sheetId="1" r:id="rId4"/>
    <sheet state="visible" name="LEADS" sheetId="2" r:id="rId5"/>
    <sheet state="visible" name="EMPRESAS" sheetId="3" r:id="rId6"/>
    <sheet state="visible" name="CANALES" sheetId="4" r:id="rId7"/>
    <sheet state="visible" name="INSTRUCTORES" sheetId="5" r:id="rId8"/>
    <sheet state="visible" name="CURSOS" sheetId="6" r:id="rId9"/>
    <sheet state="visible" name="SATISFACCION" sheetId="7" r:id="rId10"/>
    <sheet state="visible" name="GASTOS" sheetId="8" r:id="rId11"/>
    <sheet state="visible" name="ANALISIS" sheetId="9" r:id="rId12"/>
  </sheets>
  <definedNames>
    <definedName hidden="1" localSheetId="1" name="_xlnm._FilterDatabase">LEADS!$A$1:$Z$336</definedName>
    <definedName hidden="1" localSheetId="8" name="_xlnm._FilterDatabase">ANALISIS!$A$1:$J$336</definedName>
  </definedNames>
  <calcPr/>
</workbook>
</file>

<file path=xl/sharedStrings.xml><?xml version="1.0" encoding="utf-8"?>
<sst xmlns="http://schemas.openxmlformats.org/spreadsheetml/2006/main" count="9354" uniqueCount="983">
  <si>
    <t>MATRICULA</t>
  </si>
  <si>
    <t>NOMBRE DEL CONSUMIDOR</t>
  </si>
  <si>
    <t>CLIENTE</t>
  </si>
  <si>
    <t>MES CONTACTADO</t>
  </si>
  <si>
    <t>TIPO</t>
  </si>
  <si>
    <t>SEXO</t>
  </si>
  <si>
    <t>EDAD</t>
  </si>
  <si>
    <t>DIRECCIÓN</t>
  </si>
  <si>
    <t>CIUDAD</t>
  </si>
  <si>
    <t>TELEFONO</t>
  </si>
  <si>
    <t>e-MAIL</t>
  </si>
  <si>
    <t>CANAL</t>
  </si>
  <si>
    <t>CURSO</t>
  </si>
  <si>
    <t>DURACIÓN (HRS.)</t>
  </si>
  <si>
    <t>ASIGNADO A:</t>
  </si>
  <si>
    <t>PIPELINE</t>
  </si>
  <si>
    <t>METODOLOGIA</t>
  </si>
  <si>
    <t>PRECIO</t>
  </si>
  <si>
    <t>MES PROGRAMADO</t>
  </si>
  <si>
    <t>FORMA</t>
  </si>
  <si>
    <t>COMENTARIOS</t>
  </si>
  <si>
    <t>M-00186</t>
  </si>
  <si>
    <t>ACAT SILVA ZABDI LAURA</t>
  </si>
  <si>
    <t>EMPRESA 3</t>
  </si>
  <si>
    <t>ENERO</t>
  </si>
  <si>
    <t>DOCENTE</t>
  </si>
  <si>
    <t>F</t>
  </si>
  <si>
    <t>PAGINA WEB</t>
  </si>
  <si>
    <t>Nuevas Tecnología en la Educación</t>
  </si>
  <si>
    <t>SEGUIMIENTO</t>
  </si>
  <si>
    <t>IN SITU</t>
  </si>
  <si>
    <t>SEPTIEMBRE</t>
  </si>
  <si>
    <t xml:space="preserve">RECORDAR FECHA DE INICIO 2 </t>
  </si>
  <si>
    <t>M-00345</t>
  </si>
  <si>
    <t>AGUILAR CERON  CHRISTOPHER</t>
  </si>
  <si>
    <t>EMPRESA 7</t>
  </si>
  <si>
    <t>FEBRERO</t>
  </si>
  <si>
    <t>EMPLEADO</t>
  </si>
  <si>
    <t>M</t>
  </si>
  <si>
    <t>INSTAGRAM</t>
  </si>
  <si>
    <t>Administración en los Procesos de Control Interno</t>
  </si>
  <si>
    <t>CANO CANO BEATRIZ</t>
  </si>
  <si>
    <t>CIERRE</t>
  </si>
  <si>
    <t>MAYO</t>
  </si>
  <si>
    <t>DIARIO</t>
  </si>
  <si>
    <t>INICIO DIA 6 MAYO DE LUNES A VIERNES DE 7:00 A 9:00 HRS.</t>
  </si>
  <si>
    <t>M-00379</t>
  </si>
  <si>
    <t>AGUILAR ESPINA  MIGUEL</t>
  </si>
  <si>
    <t>EMPRESA 8</t>
  </si>
  <si>
    <t>MARZO</t>
  </si>
  <si>
    <t>EJECUTIVO</t>
  </si>
  <si>
    <t>RECOMENDACIÓN</t>
  </si>
  <si>
    <t>Administración de Proyectos de Tecnologías de Información</t>
  </si>
  <si>
    <t>ON LINE</t>
  </si>
  <si>
    <t>OCTUBRE</t>
  </si>
  <si>
    <t>RECORDAR PAGO EN SEPTIEMBRE</t>
  </si>
  <si>
    <t>M-00267</t>
  </si>
  <si>
    <t>AGUILAR GONZALEZ  INGRID YAMILET</t>
  </si>
  <si>
    <t>EMPRESA 5</t>
  </si>
  <si>
    <t>ABRIL</t>
  </si>
  <si>
    <t>CORREO ELECTRONICO</t>
  </si>
  <si>
    <t>Excel</t>
  </si>
  <si>
    <t>LIBREROS RIOS ANTONIO</t>
  </si>
  <si>
    <t>INICIO PRIMER DIA HABIL DEL MES</t>
  </si>
  <si>
    <t>M-00380</t>
  </si>
  <si>
    <t>AGUILAR HERNANDEZ  DIANE</t>
  </si>
  <si>
    <t>M-00381</t>
  </si>
  <si>
    <t>AGUILAR XOLIO  MARCO ALEJANDRO</t>
  </si>
  <si>
    <t>M-00187</t>
  </si>
  <si>
    <t>AGUIRRE ALVARADO JONATHAN IVAN</t>
  </si>
  <si>
    <t>M-00346</t>
  </si>
  <si>
    <t>AHUMADA GUZMAN  ALAN</t>
  </si>
  <si>
    <t>M-00188</t>
  </si>
  <si>
    <t>ALDAMA PASCUAL DIEGO</t>
  </si>
  <si>
    <t>M-00303</t>
  </si>
  <si>
    <t>ALEMAN MUNOZ  SEBASTIAN ANTONIO</t>
  </si>
  <si>
    <t>EMPRESA 6</t>
  </si>
  <si>
    <t>Administración de Proyectos</t>
  </si>
  <si>
    <t>PROSPECTO</t>
  </si>
  <si>
    <t>AGOSTO</t>
  </si>
  <si>
    <t>PACTAR REUNIÓN EN JULIO</t>
  </si>
  <si>
    <t>M-00382</t>
  </si>
  <si>
    <t>ALMEIDA CRUZ  ALEXIS DE JESUS</t>
  </si>
  <si>
    <t>M-00347</t>
  </si>
  <si>
    <t>ALVARADO BARRADAS  OSMAR</t>
  </si>
  <si>
    <t>M-00101</t>
  </si>
  <si>
    <t>ALVARADO LOPEZ MIRANDA</t>
  </si>
  <si>
    <t>EMPRESA 1</t>
  </si>
  <si>
    <t>CAPACITACIÓN LABORAL</t>
  </si>
  <si>
    <t>OFERTADO</t>
  </si>
  <si>
    <t>ENVIAR CORREO DE RECORDATORIO</t>
  </si>
  <si>
    <t>M-00268</t>
  </si>
  <si>
    <t>ALVAREZ GARCIA  DAVID</t>
  </si>
  <si>
    <t>M-00139</t>
  </si>
  <si>
    <t>AMOS HERNANDEZ  OZIEL</t>
  </si>
  <si>
    <t>EMPRESA 2</t>
  </si>
  <si>
    <t>Evaluación de los Aprendizajes y Datos Informáticos</t>
  </si>
  <si>
    <t>VAZQUEZ GUTIERREZ GUILLERMO</t>
  </si>
  <si>
    <t>SABATINO</t>
  </si>
  <si>
    <t>INICIO EL DIA DOS</t>
  </si>
  <si>
    <t>M-00189</t>
  </si>
  <si>
    <t>ANDRADE LOPEZ MAXIMO</t>
  </si>
  <si>
    <t>M-00140</t>
  </si>
  <si>
    <t>ARGUELLES HERNANDEZ  CARLOS EDUARDO</t>
  </si>
  <si>
    <t>M-00269</t>
  </si>
  <si>
    <t>ARRIOLA MONTALVO  ANGEL ZAITH</t>
  </si>
  <si>
    <t>M-00383</t>
  </si>
  <si>
    <t>AVENDANO VELASCO  MISAEL</t>
  </si>
  <si>
    <t>M-00102</t>
  </si>
  <si>
    <t>AZAMAR FLORES JOCELYN</t>
  </si>
  <si>
    <t>M-00270</t>
  </si>
  <si>
    <t>AZCANIO REBOLLEDO  JOHAN ATENOGENES</t>
  </si>
  <si>
    <t>M-00384</t>
  </si>
  <si>
    <t>BAEZ VICTORIA  ROBERTO ANGEL</t>
  </si>
  <si>
    <t>M-00385</t>
  </si>
  <si>
    <t>BALDERAS ATILANO  NOEL</t>
  </si>
  <si>
    <t>M-00141</t>
  </si>
  <si>
    <t>BARRADAS HERNANDEZ  JOSUE</t>
  </si>
  <si>
    <t>M-00225</t>
  </si>
  <si>
    <t>BAUTISTA TEMICH  ENRIQUE</t>
  </si>
  <si>
    <t>EMPRESA 4</t>
  </si>
  <si>
    <t>WHATSAPP</t>
  </si>
  <si>
    <t>Software Educativo</t>
  </si>
  <si>
    <t>VELA ESCOBAR VICTOR</t>
  </si>
  <si>
    <t>PERSONALIZADA</t>
  </si>
  <si>
    <t>SÁBADOS 6 IN SITU, 13 Y 20 ON LINE Y 27 IN SITU</t>
  </si>
  <si>
    <t>M-00386</t>
  </si>
  <si>
    <t>BENITEZ GARCIA  AXEL EDUARDO</t>
  </si>
  <si>
    <t>M-00103</t>
  </si>
  <si>
    <t>BETANCOURT TAPIA ISRAEL</t>
  </si>
  <si>
    <t>M-00226</t>
  </si>
  <si>
    <t>BLANCO CARRILLO  YAEL ALBERTO</t>
  </si>
  <si>
    <t>M-00190</t>
  </si>
  <si>
    <t>BLANCO LANDA RICARDO DAVID</t>
  </si>
  <si>
    <t>M-00387</t>
  </si>
  <si>
    <t>BOBADILLA JIMENEZ  ANTONIO BARUC</t>
  </si>
  <si>
    <t>M-00142</t>
  </si>
  <si>
    <t>BONILLA SANCHEZ  NEFTALY NAID</t>
  </si>
  <si>
    <t>M-00388</t>
  </si>
  <si>
    <t>BRISCON ALVAREZ  ANTONIO ALEXANDER</t>
  </si>
  <si>
    <t>Excel Avanzado</t>
  </si>
  <si>
    <t>NOVIEMBRE</t>
  </si>
  <si>
    <t>CONTACTAR EN AGOSTO</t>
  </si>
  <si>
    <t>M-00348</t>
  </si>
  <si>
    <t>BUSTOS DUARTE  MAURO MANUEL</t>
  </si>
  <si>
    <t>M-00143</t>
  </si>
  <si>
    <t>CABAL SILVA  KEVIN ARTURO</t>
  </si>
  <si>
    <t>M-00144</t>
  </si>
  <si>
    <t>CALDERON ZAPATA  LUIS ESTEBAN</t>
  </si>
  <si>
    <t>M-00104</t>
  </si>
  <si>
    <t>CAMARERO VIDAÑA ABRAHAM ISRRAEL</t>
  </si>
  <si>
    <t>M-00227</t>
  </si>
  <si>
    <t>CAPETILLO DEL CAMPO  JOSE CARLOS</t>
  </si>
  <si>
    <t>M-00271</t>
  </si>
  <si>
    <t>CARAZA RAFAEL  DAYRA MARIAN</t>
  </si>
  <si>
    <t>M-00145</t>
  </si>
  <si>
    <t>CARRETERO ARIAS  CRISTOPHER</t>
  </si>
  <si>
    <t>M-00272</t>
  </si>
  <si>
    <t>CARVAJAL ESQUIVEL  ARELY ADAEI</t>
  </si>
  <si>
    <t>M-00191</t>
  </si>
  <si>
    <t>CASTILLO CHIGUIL JUAN ESTEBAN</t>
  </si>
  <si>
    <t>M-00146</t>
  </si>
  <si>
    <t>CASTILLO RAMIREZ  ERICK DEL ROSARIO</t>
  </si>
  <si>
    <t>M-00105</t>
  </si>
  <si>
    <t>CASTRO CRUZ OSCAR DANIEL</t>
  </si>
  <si>
    <t>M-00228</t>
  </si>
  <si>
    <t>CERVANTES VIVEROS  ANGEL</t>
  </si>
  <si>
    <t>M-00304</t>
  </si>
  <si>
    <t>CHAGALA GONZALEZ  IVAN</t>
  </si>
  <si>
    <t>M-00273</t>
  </si>
  <si>
    <t>CHAPARRO CASTRO  SERGIO</t>
  </si>
  <si>
    <t>RECORDAR PAGO EN OCTUBRE</t>
  </si>
  <si>
    <t>M-00274</t>
  </si>
  <si>
    <t>CHAVEZ ORTIZ  GERARDO</t>
  </si>
  <si>
    <t>M-00275</t>
  </si>
  <si>
    <t>CITLAHUA CAZARIN  SILVIA AZUCENA</t>
  </si>
  <si>
    <t>M-00389</t>
  </si>
  <si>
    <t>COBOS CRUZ  LUIS ANTONIO</t>
  </si>
  <si>
    <t>M-00229</t>
  </si>
  <si>
    <t>COLORADO GARCIA  MIRANDA</t>
  </si>
  <si>
    <t>M-00390</t>
  </si>
  <si>
    <t>CORDOVA LOPEZ  ALEX</t>
  </si>
  <si>
    <t>M-00349</t>
  </si>
  <si>
    <t>CORDOVA PEREZ  MARCOS ANTONIO</t>
  </si>
  <si>
    <t>M-00276</t>
  </si>
  <si>
    <t>COTO VENTURA  LAURA MICHEL</t>
  </si>
  <si>
    <t>M-00230</t>
  </si>
  <si>
    <t>COVARRUBIAS PASCUAL  KAROL ALEXANDER</t>
  </si>
  <si>
    <t>M-00305</t>
  </si>
  <si>
    <t>CRUZ CHIMEO  IRIDIA DEL ROSARIO</t>
  </si>
  <si>
    <t>M-00231</t>
  </si>
  <si>
    <t>CRUZ DIAZ  KEVIN ARIEL</t>
  </si>
  <si>
    <t>M-00147</t>
  </si>
  <si>
    <t>DE LOS RIOS LAGUNES  OSIRIS EDUARDO</t>
  </si>
  <si>
    <t>M-00232</t>
  </si>
  <si>
    <t>DOMINGUEZ CRUZ  ERICK UZIEL</t>
  </si>
  <si>
    <t>M-00350</t>
  </si>
  <si>
    <t>DOMINGUEZ HERNANDEZ  EDUARDO ANTONIO</t>
  </si>
  <si>
    <t>M-00391</t>
  </si>
  <si>
    <t>DOMINGUEZ PALACIOS  ANGEL ROMAN</t>
  </si>
  <si>
    <t>M-00392</t>
  </si>
  <si>
    <t>DOMINGUEZ PALACIOS  JOSE MIGUEL</t>
  </si>
  <si>
    <t>M-00106</t>
  </si>
  <si>
    <t>ELIAS LOPEZ GABRIEL YAMIL</t>
  </si>
  <si>
    <t>M-00192</t>
  </si>
  <si>
    <t>ELVIRA SANCHEZ CARLOS ISAEL</t>
  </si>
  <si>
    <t>M-00277</t>
  </si>
  <si>
    <t>ESCAMILLA DE LA HOZ  ALBERTO</t>
  </si>
  <si>
    <t>M-00278</t>
  </si>
  <si>
    <t>ESCAMILLA SAEZ  JULIO DE JESUS</t>
  </si>
  <si>
    <t>M-00393</t>
  </si>
  <si>
    <t>ESQUIVEL PEREA  URIEL OVIDIO</t>
  </si>
  <si>
    <t>M-00193</t>
  </si>
  <si>
    <t>ESTRADA CARDEÑO ANA</t>
  </si>
  <si>
    <t>M-00148</t>
  </si>
  <si>
    <t>FABIAN ROMERO  ANAHI</t>
  </si>
  <si>
    <t>M-00149</t>
  </si>
  <si>
    <t>FERNANDEZ PEGUEROS  OSCAR JAFET</t>
  </si>
  <si>
    <t>M-00233</t>
  </si>
  <si>
    <t>FIGUEROA ANTONIO  CARLOS DANIEL</t>
  </si>
  <si>
    <t>M-00279</t>
  </si>
  <si>
    <t>FLORES CHAVEZ  VANIA</t>
  </si>
  <si>
    <t>M-00150</t>
  </si>
  <si>
    <t>FLORES FLORES  JALILL ONNEL</t>
  </si>
  <si>
    <t>M-00194</t>
  </si>
  <si>
    <t>FLORES MARTINEZ JOSE ARMANDO</t>
  </si>
  <si>
    <t>M-00107</t>
  </si>
  <si>
    <t>FLORRES CHAMS FERNANDO DANIEL</t>
  </si>
  <si>
    <t>M-00306</t>
  </si>
  <si>
    <t>FORTOZO HERNANDEZ  FATIMA</t>
  </si>
  <si>
    <t>M-00151</t>
  </si>
  <si>
    <t>FUENTES GUTIERREZ  FRIDA GUADALUPE</t>
  </si>
  <si>
    <t>M-00195</t>
  </si>
  <si>
    <t>FUENTES LAGUNES KAREN YASMIN</t>
  </si>
  <si>
    <t>M-00394</t>
  </si>
  <si>
    <t>FUENTES MURO  ANGEL DE JESUS</t>
  </si>
  <si>
    <t>M-00395</t>
  </si>
  <si>
    <t>FUENTES RIOS  ESTEFANI NOEMI</t>
  </si>
  <si>
    <t>M-00152</t>
  </si>
  <si>
    <t>FUENTES SOSA  ALEXA</t>
  </si>
  <si>
    <t>M-00153</t>
  </si>
  <si>
    <t>FUENTES SOSA  BRIAN</t>
  </si>
  <si>
    <t>M-00351</t>
  </si>
  <si>
    <t>GALAVIZ HERNANDEZ  ALFONSO ANGEL GABRIEL</t>
  </si>
  <si>
    <t>M-00352</t>
  </si>
  <si>
    <t>GALINDO JIMENEZ  ANGEL DE JESUS</t>
  </si>
  <si>
    <t>M-00307</t>
  </si>
  <si>
    <t>GALINDO TADEO  MARIAN DEL CARMEN</t>
  </si>
  <si>
    <t>M-00234</t>
  </si>
  <si>
    <t>GAMBOA MORENO  PABLO ADOLFO</t>
  </si>
  <si>
    <t>M-00396</t>
  </si>
  <si>
    <t>GAMBOA SANCHEZ  JACQUELINE</t>
  </si>
  <si>
    <t>M-00154</t>
  </si>
  <si>
    <t>GARCA MONTECLARO  ENRIQUE</t>
  </si>
  <si>
    <t>M-00196</t>
  </si>
  <si>
    <t>GARCIA ARANGO KALID</t>
  </si>
  <si>
    <t>M-00397</t>
  </si>
  <si>
    <t>GARCIA CHIMALHUA  JESUS JAEL</t>
  </si>
  <si>
    <t>M-00108</t>
  </si>
  <si>
    <t>GARCIA FABIAN MELISSA YAMILET</t>
  </si>
  <si>
    <t>M-00353</t>
  </si>
  <si>
    <t>GARCIA GARCIA  DAVID ALI</t>
  </si>
  <si>
    <t>M-00155</t>
  </si>
  <si>
    <t>GARCIA GONZALEZ  DANTE</t>
  </si>
  <si>
    <t>M-00354</t>
  </si>
  <si>
    <t>GARCIA GUERRERO  AVRIL IDALY</t>
  </si>
  <si>
    <t>M-00235</t>
  </si>
  <si>
    <t>GARCIA HERNANDEZ  LUIS ANGEL</t>
  </si>
  <si>
    <t>M-00355</t>
  </si>
  <si>
    <t>GARCIA LARA  GUSTAVO YAEL</t>
  </si>
  <si>
    <t>M-00308</t>
  </si>
  <si>
    <t>GARCIA SANCHEZ  CARLOS DAVID</t>
  </si>
  <si>
    <t>M-00309</t>
  </si>
  <si>
    <t>GARCIA SANTOS  SANTIAGO</t>
  </si>
  <si>
    <t>M-00197</t>
  </si>
  <si>
    <t>GARCIA VAZQUEZ ALEXIS</t>
  </si>
  <si>
    <t>M-00198</t>
  </si>
  <si>
    <t>GIL CRUZ FLOR MARIANA</t>
  </si>
  <si>
    <t>M-00200</t>
  </si>
  <si>
    <t>GOMEZ ALDAM JOSE RENE</t>
  </si>
  <si>
    <t>M-00398</t>
  </si>
  <si>
    <t>GOMEZ ALONSO  KIEV REY ALEXANDRO</t>
  </si>
  <si>
    <t>M-00109</t>
  </si>
  <si>
    <t>GOMEZ JAIMES JOSE MAUNUEL</t>
  </si>
  <si>
    <t>ESTUDIANTE</t>
  </si>
  <si>
    <t>M-00156</t>
  </si>
  <si>
    <t>GONZALEZ CINTURA  MARISOL</t>
  </si>
  <si>
    <t>M-00310</t>
  </si>
  <si>
    <t>GONZALEZ HERNANDEZ  CARLOS GUSTAVO</t>
  </si>
  <si>
    <t>M-00157</t>
  </si>
  <si>
    <t>GONZALEZ HERNANDEZ  EDDY</t>
  </si>
  <si>
    <t>M-00399</t>
  </si>
  <si>
    <t>GONZALEZ LOPEZ  JOSE EDUARDO</t>
  </si>
  <si>
    <t>M-00236</t>
  </si>
  <si>
    <t>GONZALEZ RIVAS  LUIS GABRIEL</t>
  </si>
  <si>
    <t>M-00311</t>
  </si>
  <si>
    <t>GRAJALES RODRIGUEZ  YERRY ALEXANDER</t>
  </si>
  <si>
    <t>M-00312</t>
  </si>
  <si>
    <t>GUERRERO HERNANDEZ  NEFTALI</t>
  </si>
  <si>
    <t>M-00356</t>
  </si>
  <si>
    <t>GUEVARA NICOLAS  JUAN JESUS</t>
  </si>
  <si>
    <t>M-00199</t>
  </si>
  <si>
    <t>GUTIERREZ GONZALEZ IRVIN</t>
  </si>
  <si>
    <t>M-00280</t>
  </si>
  <si>
    <t>HERNANDEZ CHIGO  VALERIA</t>
  </si>
  <si>
    <t>M-00281</t>
  </si>
  <si>
    <t>HERNANDEZ CONTRERAS  HANIA</t>
  </si>
  <si>
    <t>M-00158</t>
  </si>
  <si>
    <t>HERNANDEZ CRUZ  KARINA</t>
  </si>
  <si>
    <t>M-00357</t>
  </si>
  <si>
    <t>HERNANDEZ DOMINGUEZ  JESUS</t>
  </si>
  <si>
    <t>M-00237</t>
  </si>
  <si>
    <t>HERNANDEZ GARCIA  ROGELIO GUSTAVO</t>
  </si>
  <si>
    <t>M-00313</t>
  </si>
  <si>
    <t>HERNANDEZ HERNANDEZ  CARLOS</t>
  </si>
  <si>
    <t>M-00314</t>
  </si>
  <si>
    <t>HERNANDEZ HERNANDEZ  CHRISTIAN URIEL</t>
  </si>
  <si>
    <t>M-00315</t>
  </si>
  <si>
    <t>HERNANDEZ JIMENEZ  BERTHIN</t>
  </si>
  <si>
    <t>M-00238</t>
  </si>
  <si>
    <t>HERNANDEZ MARIN  EDWARD GUSTAVO</t>
  </si>
  <si>
    <t>M-00201</t>
  </si>
  <si>
    <t>HERNANDEZ MARTINEZ CHRITOPHER</t>
  </si>
  <si>
    <t>M-00282</t>
  </si>
  <si>
    <t>HERNANDEZ MENDOZA  KENIA ALEJANDRA</t>
  </si>
  <si>
    <t>M-00202</t>
  </si>
  <si>
    <t>HERNANDEZ MONTERO NOEL UBALDO</t>
  </si>
  <si>
    <t>M-00239</t>
  </si>
  <si>
    <t>HERNANDEZ MORALES  BRYAN DE JESUS</t>
  </si>
  <si>
    <t>CONTACTAR EN JULIO</t>
  </si>
  <si>
    <t>M-00159</t>
  </si>
  <si>
    <t>HERNANDEZ MORALES  JULIO CESAR</t>
  </si>
  <si>
    <t>M-00203</t>
  </si>
  <si>
    <t>HERNANDEZ ORTEGA OSCAR</t>
  </si>
  <si>
    <t>M-00160</t>
  </si>
  <si>
    <t>HERNANDEZ RAMOS  ANGEL FRANCISCO</t>
  </si>
  <si>
    <t>M-00110</t>
  </si>
  <si>
    <t>HERNANDEZ REYES JOSE MARIO</t>
  </si>
  <si>
    <t>M-00204</t>
  </si>
  <si>
    <t>HERNANDEZ RODRIGUEZ DANIEL</t>
  </si>
  <si>
    <t>M-00111</t>
  </si>
  <si>
    <t>HERNANDEZ ROMERO ABIMAEL</t>
  </si>
  <si>
    <t>M-00112</t>
  </si>
  <si>
    <t>HERRERA VALDIVIESO MISAEL</t>
  </si>
  <si>
    <t>M-00283</t>
  </si>
  <si>
    <t>HIPOLITO LEON  PAOLA PAULINA</t>
  </si>
  <si>
    <t>DICIEMBRE</t>
  </si>
  <si>
    <t>CONTACTAR EN OCTUBRE</t>
  </si>
  <si>
    <t>M-00205</t>
  </si>
  <si>
    <t>HIPOLITO MORALES LUIS ALBERTO</t>
  </si>
  <si>
    <t>M-00400</t>
  </si>
  <si>
    <t>HUERTA CARMONA  MARCOS YAHIR</t>
  </si>
  <si>
    <t>M-00284</t>
  </si>
  <si>
    <t>HUERTA LOPEZ  ZAID MARTIN</t>
  </si>
  <si>
    <t>M-00207</t>
  </si>
  <si>
    <t>IGLESIA PACHECO CARLOS ERNESTO</t>
  </si>
  <si>
    <t>M-00285</t>
  </si>
  <si>
    <t>ISLAS RODRIGUEZ  AYLIN</t>
  </si>
  <si>
    <t>M-00286</t>
  </si>
  <si>
    <t>JIMENEZ PACHECO  ERICK OSMAR</t>
  </si>
  <si>
    <t>M-00358</t>
  </si>
  <si>
    <t>JOSE ANDRES  ERICK ORLANDO</t>
  </si>
  <si>
    <t>M-00401</t>
  </si>
  <si>
    <t>KANAHAN PULIDO  RAMON RAMEH</t>
  </si>
  <si>
    <t>M-00287</t>
  </si>
  <si>
    <t>LADRON DE GUEVARA ENGUMETA  MARIJOSE</t>
  </si>
  <si>
    <t>M-00240</t>
  </si>
  <si>
    <t>LAGUNES MENDIOLA  DAVID</t>
  </si>
  <si>
    <t>M-00402</t>
  </si>
  <si>
    <t>LAGUNES RODRIGUEZ  EMMANUEL YAMIR</t>
  </si>
  <si>
    <t>M-00161</t>
  </si>
  <si>
    <t>LAGUNES VAZQUEZ  CHRISTOPHER DANIEL</t>
  </si>
  <si>
    <t>M-00206</t>
  </si>
  <si>
    <t>LARA MENDEZ ADRIANA</t>
  </si>
  <si>
    <t>M-00403</t>
  </si>
  <si>
    <t>LASTRA AGUILAR  AXEL SAMUEL</t>
  </si>
  <si>
    <t>M-00241</t>
  </si>
  <si>
    <t>LEDEZMA HERRERA  DIEGO</t>
  </si>
  <si>
    <t>M-00404</t>
  </si>
  <si>
    <t>LEON RALLAS  ISAAC ALEJANDRO</t>
  </si>
  <si>
    <t>M-00162</t>
  </si>
  <si>
    <t>LEON TADEO  ANGELA</t>
  </si>
  <si>
    <t>M-00242</t>
  </si>
  <si>
    <t>LILE CAMPOS  ABRAHAM ALEXANDER</t>
  </si>
  <si>
    <t>M-00288</t>
  </si>
  <si>
    <t>LINARES IBANEZ  FRANCO ALESSANDRO</t>
  </si>
  <si>
    <t>M-00243</t>
  </si>
  <si>
    <t>LOPEZ AGUILAR  KAROL JOSEPH</t>
  </si>
  <si>
    <t>M-00316</t>
  </si>
  <si>
    <t>LOPEZ ANTONIO  LUIS HERIBERTO</t>
  </si>
  <si>
    <t>M-00113</t>
  </si>
  <si>
    <t>LOPEZ HERNADEZ LEISLIE</t>
  </si>
  <si>
    <t>M-00405</t>
  </si>
  <si>
    <t>LOPEZ MARQUEZ  RAFAEL JOSUE</t>
  </si>
  <si>
    <t>M-00317</t>
  </si>
  <si>
    <t>LOPEZ MEDORIO  JOSUE ALEXANDER</t>
  </si>
  <si>
    <t>M-00244</t>
  </si>
  <si>
    <t>LOPEZ PALE  LIAM DE JESUS</t>
  </si>
  <si>
    <t>M-00406</t>
  </si>
  <si>
    <t>LOPEZ RAYAS  JULIO DANIEL</t>
  </si>
  <si>
    <t>M-00245</t>
  </si>
  <si>
    <t>LOPEZ VAZQUEZ  ETHAN KALEB</t>
  </si>
  <si>
    <t>M-00114</t>
  </si>
  <si>
    <t>LOPEZ VAZQUEZ ALMA GRECIA</t>
  </si>
  <si>
    <t>M-00115</t>
  </si>
  <si>
    <t>LUNA MURILLO BRANDON</t>
  </si>
  <si>
    <t>M-00116</t>
  </si>
  <si>
    <t>LUNA ZAMUDIO PABLO JAVIER</t>
  </si>
  <si>
    <t>M-00407</t>
  </si>
  <si>
    <t>MADRID RAMIREZ  JUAN PABLO</t>
  </si>
  <si>
    <t>M-00408</t>
  </si>
  <si>
    <t>MALAGA SUAREZ  CRISTIAN ENRIQUE</t>
  </si>
  <si>
    <t>M-00117</t>
  </si>
  <si>
    <t>MARCELINO PANTOJA SEBASTIAN</t>
  </si>
  <si>
    <t>M-00208</t>
  </si>
  <si>
    <t>MARIN GOZALEZ AXEL ARTURO</t>
  </si>
  <si>
    <t>M-00163</t>
  </si>
  <si>
    <t>MARIN MORALES  RAUL ALONSO</t>
  </si>
  <si>
    <t>M-00318</t>
  </si>
  <si>
    <t>MARQUEZ LEAL  VICTOR MANUEL</t>
  </si>
  <si>
    <t>M-00164</t>
  </si>
  <si>
    <t>MARTINEZ COTO  OSKAR</t>
  </si>
  <si>
    <t>M-00165</t>
  </si>
  <si>
    <t>MARTINEZ FLORES  SERVANDO DE JESUS</t>
  </si>
  <si>
    <t>M-00409</t>
  </si>
  <si>
    <t>MARTINEZ GOMEZ  DARIO SANTIAGO</t>
  </si>
  <si>
    <t>M-00410</t>
  </si>
  <si>
    <t>MARTINEZ LAGUNES  DANIEL DE JESUS</t>
  </si>
  <si>
    <t>M-00166</t>
  </si>
  <si>
    <t>MARTINEZ MATIANO  MIGUEL ANGEL</t>
  </si>
  <si>
    <t>M-00167</t>
  </si>
  <si>
    <t>MARTINEZ MOLINA  MOISES DE JESUS</t>
  </si>
  <si>
    <t>M-00168</t>
  </si>
  <si>
    <t>MARTINEZ MONGE  NATALIA</t>
  </si>
  <si>
    <t>M-00319</t>
  </si>
  <si>
    <t>MARTINEZ MORALES  BRANDON</t>
  </si>
  <si>
    <t>Dirección Estratégica del Servicio al Cliente</t>
  </si>
  <si>
    <t>M-00118</t>
  </si>
  <si>
    <t>MARTINEZ PEREZ MARIA ALEJANDRA ALI</t>
  </si>
  <si>
    <t>M-00289</t>
  </si>
  <si>
    <t>MARTINEZ RAMIREZ  ROHINI ALBERTO</t>
  </si>
  <si>
    <t>M-00411</t>
  </si>
  <si>
    <t>MARTINEZ RODRIGUEZ  EMILIANO DE JESUS</t>
  </si>
  <si>
    <t>M-00169</t>
  </si>
  <si>
    <t>MARTINEZ SOSA  ANGEL MAURICIO</t>
  </si>
  <si>
    <t>M-00246</t>
  </si>
  <si>
    <t>MARTINEZ VELA  ANTONIO</t>
  </si>
  <si>
    <t>GUTIERREZ FLORES ELOINA</t>
  </si>
  <si>
    <t xml:space="preserve">INICIO EL DIA CINCO </t>
  </si>
  <si>
    <t>M-00119</t>
  </si>
  <si>
    <t>MATIANO GARCIA ALMA LETICIA</t>
  </si>
  <si>
    <t>M-00320</t>
  </si>
  <si>
    <t>MEJIA HERNANDEZ  ALEXIS DANIEL</t>
  </si>
  <si>
    <t>M-00170</t>
  </si>
  <si>
    <t>MEJIA PEREZ  BRIAN SAID</t>
  </si>
  <si>
    <t>M-00321</t>
  </si>
  <si>
    <t>MENDEZ BONILLA  CARLOS IGNACIO</t>
  </si>
  <si>
    <t>M-00120</t>
  </si>
  <si>
    <t>MENDEZ GUZMAN DENES M.</t>
  </si>
  <si>
    <t>M-00412</t>
  </si>
  <si>
    <t>MENDEZ HERNANDEZ  BRIAN EDUARDO</t>
  </si>
  <si>
    <t>M-00121</t>
  </si>
  <si>
    <t>MENDEZ LARA KELVIN</t>
  </si>
  <si>
    <t>M-00322</t>
  </si>
  <si>
    <t>MENDEZ MEZA  ANTONIA</t>
  </si>
  <si>
    <t>M-00247</t>
  </si>
  <si>
    <t>MENDIOLA BASURTO  GERARDO DANIEL</t>
  </si>
  <si>
    <t>M-00323</t>
  </si>
  <si>
    <t>MENDOZA RODRIGUEZ  AMAURY</t>
  </si>
  <si>
    <t>M-00290</t>
  </si>
  <si>
    <t>MENDOZA TEJEDA  LESLY ESVEIDY</t>
  </si>
  <si>
    <t>M-00209</t>
  </si>
  <si>
    <t>MIGUEL CASTROL ALEXA</t>
  </si>
  <si>
    <t>M-00324</t>
  </si>
  <si>
    <t>MIRON MORALES  GAEL</t>
  </si>
  <si>
    <t>M-00413</t>
  </si>
  <si>
    <t>MOCTEZUMA AMAYA  AARON</t>
  </si>
  <si>
    <t>M-00414</t>
  </si>
  <si>
    <t>MOLINA MACIAS  LUIS FERNANDO</t>
  </si>
  <si>
    <t>M-00248</t>
  </si>
  <si>
    <t>MONROY HERNANDEZ  ARTURO EMILIANO</t>
  </si>
  <si>
    <t>M-00325</t>
  </si>
  <si>
    <t>MONTECLARO BARRADAS  JOSE MANUEL</t>
  </si>
  <si>
    <t>M-00326</t>
  </si>
  <si>
    <t>MONTERO CONTRERAS  FABRIZZIO</t>
  </si>
  <si>
    <t>M-00171</t>
  </si>
  <si>
    <t>MONTERO PENA  CRISTOBAL</t>
  </si>
  <si>
    <t>M-00359</t>
  </si>
  <si>
    <t>MORA GEREZANO  SERGIO ESTEBAN</t>
  </si>
  <si>
    <t>M-00415</t>
  </si>
  <si>
    <t>MORA MARCIAL  OSMAR ADAN</t>
  </si>
  <si>
    <t>M-00416</t>
  </si>
  <si>
    <t>MORAL SANTOS  EDWIN ADRIAN</t>
  </si>
  <si>
    <t>M-00122</t>
  </si>
  <si>
    <t>MORALES CADEZA DAVID</t>
  </si>
  <si>
    <t>M-00360</t>
  </si>
  <si>
    <t>MORALES CORDOBA  JENNIFER JANET</t>
  </si>
  <si>
    <t>M-00172</t>
  </si>
  <si>
    <t>MORALES ESPEJO  MELINDA</t>
  </si>
  <si>
    <t>M-00210</t>
  </si>
  <si>
    <t>MORALES PALMEROS ANGEL MARTIN</t>
  </si>
  <si>
    <t>M-00291</t>
  </si>
  <si>
    <t>MORALES PEREZ  ANAI</t>
  </si>
  <si>
    <t>M-00417</t>
  </si>
  <si>
    <t>MORALES SOTO  JAVIER</t>
  </si>
  <si>
    <t>M-00418</t>
  </si>
  <si>
    <t>MORENO CARDENAS  ROBERTO</t>
  </si>
  <si>
    <t>M-00361</t>
  </si>
  <si>
    <t>MOSCOSO HERNANDEZ  VALENTINA</t>
  </si>
  <si>
    <t>M-00327</t>
  </si>
  <si>
    <t>MUNOZ PARROQUIN  YABAL RAIR</t>
  </si>
  <si>
    <t>M-00328</t>
  </si>
  <si>
    <t>MUNOZ REYES  EDUARDO</t>
  </si>
  <si>
    <t>M-00173</t>
  </si>
  <si>
    <t>MUNOZ XOOL  MARCO ANTONIO</t>
  </si>
  <si>
    <t>M-00174</t>
  </si>
  <si>
    <t>MURGUIA GUERRERO  KEVIN JAFET</t>
  </si>
  <si>
    <t>M-00329</t>
  </si>
  <si>
    <t>MURILLO RIVERA  DANIEL ARMANDO</t>
  </si>
  <si>
    <t>M-00330</t>
  </si>
  <si>
    <t>NIETO LAGUNES  VICTOR HUGO</t>
  </si>
  <si>
    <t>M-00175</t>
  </si>
  <si>
    <t>NORATO SAN MARTIN  JEREMY GAEL</t>
  </si>
  <si>
    <t>M-00419</t>
  </si>
  <si>
    <t>OLGUIN TRUJILLO  ALEXIS</t>
  </si>
  <si>
    <t>M-00292</t>
  </si>
  <si>
    <t>OLMOS SOLORZA  JOCELYN ESTHER</t>
  </si>
  <si>
    <t>M-00293</t>
  </si>
  <si>
    <t>OLMOS SOLORZA  RUTH BRICEYDA</t>
  </si>
  <si>
    <t>M-00176</t>
  </si>
  <si>
    <t>OLVERA PAVA  DAVID</t>
  </si>
  <si>
    <t>M-00211</t>
  </si>
  <si>
    <t>ORDOÑEZ BOLAÑOS KEVIN</t>
  </si>
  <si>
    <t>ACORDAR FECHA</t>
  </si>
  <si>
    <t>M-00420</t>
  </si>
  <si>
    <t>ORTEGA BAEZ  GAEL ALEJANDRO</t>
  </si>
  <si>
    <t>M-00331</t>
  </si>
  <si>
    <t>ORTIZ FLORES  JIMENA</t>
  </si>
  <si>
    <t>M-00249</t>
  </si>
  <si>
    <t>ORTIZ HERNANDEZ  ALEXANDRO</t>
  </si>
  <si>
    <t>M-00212</t>
  </si>
  <si>
    <t>ORTIZ SOSA EMIR EDUARDO</t>
  </si>
  <si>
    <t>M-00362</t>
  </si>
  <si>
    <t>OSORIO JIMENEZ  ALEXANDRA</t>
  </si>
  <si>
    <t>M-00213</t>
  </si>
  <si>
    <t>OSORNO VALENCIA OSCAR</t>
  </si>
  <si>
    <t>M-00177</t>
  </si>
  <si>
    <t>PALACIOS JIMENEZ  EMMY LIZZETH</t>
  </si>
  <si>
    <t>M-00123</t>
  </si>
  <si>
    <t>PAREDES RODRIGUEZ ELI HENRRY</t>
  </si>
  <si>
    <t>M-00421</t>
  </si>
  <si>
    <t>PEDROZA DE LA CRUZ  JOSE ALBERTO</t>
  </si>
  <si>
    <t>M-00250</t>
  </si>
  <si>
    <t>PEREZ HEREDIA  RAFAEL</t>
  </si>
  <si>
    <t>M-00214</t>
  </si>
  <si>
    <t>PEREZ LAGUNES ANDRES NEVO</t>
  </si>
  <si>
    <t>M-00422</t>
  </si>
  <si>
    <t>PETRONILO MORALES  CRISTEL MELANY</t>
  </si>
  <si>
    <t>M-00215</t>
  </si>
  <si>
    <t>PISAÑA GUTIERREZ SCARLET</t>
  </si>
  <si>
    <t>M-00251</t>
  </si>
  <si>
    <t>PIZARRO GONZALEZ  KAL EL DE JESUS</t>
  </si>
  <si>
    <t>M-00178</t>
  </si>
  <si>
    <t>PRADO LOPEZ  MAURO DANIEL</t>
  </si>
  <si>
    <t>M-00423</t>
  </si>
  <si>
    <t>PRADO QUIROZ  ANGEL YAEL</t>
  </si>
  <si>
    <t>PowerPoint</t>
  </si>
  <si>
    <t>CONTACTADO</t>
  </si>
  <si>
    <t>LLAMAR PARA CONFIRMAR EN SEPTIEMBRE</t>
  </si>
  <si>
    <t>M-00124</t>
  </si>
  <si>
    <t>RAMIREZ CASAS DAVID FERNANDO</t>
  </si>
  <si>
    <t>EMPRESA 10</t>
  </si>
  <si>
    <t>PARTICULAR</t>
  </si>
  <si>
    <t>FLORES BELLO ROGELIO</t>
  </si>
  <si>
    <t>INICIO EL DÍA PRIMERO</t>
  </si>
  <si>
    <t>M-00216</t>
  </si>
  <si>
    <t>RAMIREZ GUEVARA VICTOR MIGUEL</t>
  </si>
  <si>
    <t>M-00252</t>
  </si>
  <si>
    <t>RAMIREZ HUERTA  CLEMENTE JUNIOR</t>
  </si>
  <si>
    <t>M-00332</t>
  </si>
  <si>
    <t>RAMIREZ JUAREZ  LUIS FABIANNO</t>
  </si>
  <si>
    <t>M-00125</t>
  </si>
  <si>
    <t>RAMIREZ RODRIGUEZ GUILLERMO</t>
  </si>
  <si>
    <t>M-00333</t>
  </si>
  <si>
    <t>RAMIREZ SUAREZ  SANTIAGO</t>
  </si>
  <si>
    <t>M-00334</t>
  </si>
  <si>
    <t>RAMOS PALACIOS  MIGUEL</t>
  </si>
  <si>
    <t>M-00253</t>
  </si>
  <si>
    <t>RAMOS SOSA  EMIR URIEL</t>
  </si>
  <si>
    <t>M-00424</t>
  </si>
  <si>
    <t>REVOLLEDO AHUMADA  ERIK</t>
  </si>
  <si>
    <t>M-00254</t>
  </si>
  <si>
    <t>REYES CORDOBA  JESUS</t>
  </si>
  <si>
    <t>M-00126</t>
  </si>
  <si>
    <t>REYES LOPEZ ALEXANDER ADAIR</t>
  </si>
  <si>
    <t>M-00425</t>
  </si>
  <si>
    <t>REYES SANCHEZ  LEONARDO</t>
  </si>
  <si>
    <t>M-00255</t>
  </si>
  <si>
    <t>REYES SANCHEZ  PIERE ALEXANDER</t>
  </si>
  <si>
    <t>M-00127</t>
  </si>
  <si>
    <t>RIBON CERQUEDA ANGEL EDUARDO</t>
  </si>
  <si>
    <t>M-00363</t>
  </si>
  <si>
    <t>RIVERA LOPEZ  MAURICIO</t>
  </si>
  <si>
    <t>M-00335</t>
  </si>
  <si>
    <t>RIVERA MORENO  JORGE</t>
  </si>
  <si>
    <t>M-00364</t>
  </si>
  <si>
    <t>RIVERA REYES  JOSE MANUEL</t>
  </si>
  <si>
    <t>M-00336</t>
  </si>
  <si>
    <t>ROBLEDO PENA  LUIS FERNANDO</t>
  </si>
  <si>
    <t>M-00337</t>
  </si>
  <si>
    <t>RODRIGUEZ DIAZ  ANGEL GABRIEL</t>
  </si>
  <si>
    <t>M-00256</t>
  </si>
  <si>
    <t>RODRIGUEZ ESPINDOLA  ROLAND OCTAVIO</t>
  </si>
  <si>
    <t>M-00426</t>
  </si>
  <si>
    <t>RODRIGUEZ GUEVARA  PABLO ESAU</t>
  </si>
  <si>
    <t>M-00294</t>
  </si>
  <si>
    <t>RODRIGUEZ GUTIERREZ  ALEXA</t>
  </si>
  <si>
    <t>M-00427</t>
  </si>
  <si>
    <t>RODRIGUEZ RAMIREZ  NERI VANESSA</t>
  </si>
  <si>
    <t>M-00365</t>
  </si>
  <si>
    <t>RODRIGUEZ REYES  CESAR MANUEL</t>
  </si>
  <si>
    <t>M-00128</t>
  </si>
  <si>
    <t>RODRIGUEZ SANCHEZ HAZIEL</t>
  </si>
  <si>
    <t>M-00129</t>
  </si>
  <si>
    <t>RODRIGUEZ SANCHEZ XIMENA DE JESUS</t>
  </si>
  <si>
    <t>M-00295</t>
  </si>
  <si>
    <t>ROJAS GUTIERREZ  MONSERRAT GUADALUPE</t>
  </si>
  <si>
    <t>M-00366</t>
  </si>
  <si>
    <t>ROMAN PAVON  RAFAEL NEFTALI</t>
  </si>
  <si>
    <t>M-00428</t>
  </si>
  <si>
    <t>ROMAN PAVON  RICARDO</t>
  </si>
  <si>
    <t>M-00367</t>
  </si>
  <si>
    <t>ROMERO COLORADO  LUIS ANTONIO</t>
  </si>
  <si>
    <t>Toma de Decisiones en la Gerencia</t>
  </si>
  <si>
    <t>JUNIO</t>
  </si>
  <si>
    <t>INICIO DIA 3 JUNIO DE LUNES A VIERNES DE 18:00 A 20:00 HRS.</t>
  </si>
  <si>
    <t>M-00338</t>
  </si>
  <si>
    <t>ROMERO FLORES  SANTIAGO</t>
  </si>
  <si>
    <t>M-00179</t>
  </si>
  <si>
    <t>ROMERO PEREZ  CINTHIA ANETT</t>
  </si>
  <si>
    <t>M-00180</t>
  </si>
  <si>
    <t>ROSALES DIAZ  ERICK VALENTIN</t>
  </si>
  <si>
    <t>M-00368</t>
  </si>
  <si>
    <t>ROSAS ESCOBAR  RAFAEL</t>
  </si>
  <si>
    <t>M-00339</t>
  </si>
  <si>
    <t>ROSAS SARMIENTO  JAIME URIEL</t>
  </si>
  <si>
    <t>M-00296</t>
  </si>
  <si>
    <t>RUIZ DOMINGUEZ  GRECIA BETZAIDA GUADALUPE</t>
  </si>
  <si>
    <t>M-00257</t>
  </si>
  <si>
    <t>RUIZ REYES  JOSUE EMANUEL</t>
  </si>
  <si>
    <t>M-00130</t>
  </si>
  <si>
    <t>SAAVEDRA AMOS ANTONIO</t>
  </si>
  <si>
    <t>EMPRESA 9</t>
  </si>
  <si>
    <t>M-00217</t>
  </si>
  <si>
    <t>SALAMANCA DIAZ EDUARDO</t>
  </si>
  <si>
    <t>M-00369</t>
  </si>
  <si>
    <t>SALAMANCA MARTINEZ  CRISTIAN</t>
  </si>
  <si>
    <t>M-00181</t>
  </si>
  <si>
    <t>SALAS ROBLEDO  DIEGO DE JESUS</t>
  </si>
  <si>
    <t>M-00340</t>
  </si>
  <si>
    <t>SALOMON DROWAILLET  SHAVIV ZAVDIEL</t>
  </si>
  <si>
    <t>M-00259</t>
  </si>
  <si>
    <t>SANCHEZ HILARIO  NERY ANTONIO</t>
  </si>
  <si>
    <t>M-00370</t>
  </si>
  <si>
    <t>SANCHEZ ROJAS  EDREI AUGUSTO</t>
  </si>
  <si>
    <t>M-00429</t>
  </si>
  <si>
    <t>SANCHEZ TEPETZI  GILBERTO ANDRES</t>
  </si>
  <si>
    <t>M-00430</t>
  </si>
  <si>
    <t>SANTIAGO DIAZ  JESUS DANIEL</t>
  </si>
  <si>
    <t>M-00297</t>
  </si>
  <si>
    <t>SANTIAGO GIRON  DIEGO</t>
  </si>
  <si>
    <t>M-00131</t>
  </si>
  <si>
    <t>SANTIAGO OCHOA ALDO ZADQUIEL</t>
  </si>
  <si>
    <t>M-00218</t>
  </si>
  <si>
    <t>SANTOS SUSUNAGA EDGARDO</t>
  </si>
  <si>
    <t>M-00258</t>
  </si>
  <si>
    <t>SERRANO REYES  LUIS ANGEL</t>
  </si>
  <si>
    <t>M-00431</t>
  </si>
  <si>
    <t>SERVIN RICO  NICOLAS</t>
  </si>
  <si>
    <t>M-00260</t>
  </si>
  <si>
    <t>SIERRA VALENCIA  JOSE EDUBIEL</t>
  </si>
  <si>
    <t>M-00132</t>
  </si>
  <si>
    <t>SILERA MONTES ASHLEY</t>
  </si>
  <si>
    <t>M-00371</t>
  </si>
  <si>
    <t>SILVA ARIZMENDI  JOVANNY</t>
  </si>
  <si>
    <t>M-00219</t>
  </si>
  <si>
    <t>SIMON CABRERA OSIRIS ALBERTO</t>
  </si>
  <si>
    <t>M-00261</t>
  </si>
  <si>
    <t>SINACA VALLADARES  KEVIN ARIEL</t>
  </si>
  <si>
    <t>M-00262</t>
  </si>
  <si>
    <t>SOSA GALICIA  JONATHAN</t>
  </si>
  <si>
    <t>M-00182</t>
  </si>
  <si>
    <t>SOSA LANDA  ANGEL EDUARDO</t>
  </si>
  <si>
    <t>M-00133</t>
  </si>
  <si>
    <t>SUSTERSICK ALVARADO MAXIMILIANO</t>
  </si>
  <si>
    <t>M-00263</t>
  </si>
  <si>
    <t>TELLEZ MART NEZ  IAN DANIEL</t>
  </si>
  <si>
    <t>M-00298</t>
  </si>
  <si>
    <t>TEOBAL CORRO  SILVESTRE</t>
  </si>
  <si>
    <t>M-00134</t>
  </si>
  <si>
    <t>TORALES BELLO JAZMIN DE JESUS</t>
  </si>
  <si>
    <t>M-00432</t>
  </si>
  <si>
    <t>TORRES GARCIA  ANGEL DANIEL</t>
  </si>
  <si>
    <t>M-00264</t>
  </si>
  <si>
    <t>TORRES SILVA  SILVESTRE ADAIR</t>
  </si>
  <si>
    <t>M-00220</t>
  </si>
  <si>
    <t>TORTRES HERRERA LUIS GERARDO</t>
  </si>
  <si>
    <t>M-00372</t>
  </si>
  <si>
    <t>TOSTADO LEYVA  EFRAIN</t>
  </si>
  <si>
    <t>M-00341</t>
  </si>
  <si>
    <t>TREJO PENA  LUCA SEBASTIAN</t>
  </si>
  <si>
    <t>M-00299</t>
  </si>
  <si>
    <t>TRIANA LOPEZ  ANGEL DE JESUS</t>
  </si>
  <si>
    <t>M-00433</t>
  </si>
  <si>
    <t>TRINIDAD REYES  CARLOS ALEXIS</t>
  </si>
  <si>
    <t>M-00373</t>
  </si>
  <si>
    <t>TRUJILLO ALVAREZ  MONSERRATH</t>
  </si>
  <si>
    <t>M-00300</t>
  </si>
  <si>
    <t>USCANGA HERNANDEZ  MARIA FERNANDA</t>
  </si>
  <si>
    <t>M-00265</t>
  </si>
  <si>
    <t>USCANGA RAMIREZ  DYLAN</t>
  </si>
  <si>
    <t>M-00183</t>
  </si>
  <si>
    <t>USCANGA ROSAS  CARLOS EDUARDO</t>
  </si>
  <si>
    <t>M-00374</t>
  </si>
  <si>
    <t>VALDIVIA RODRIGUEZ  OSCAR ALEXIS</t>
  </si>
  <si>
    <t>M-00375</t>
  </si>
  <si>
    <t>VALENCIA NAVARRETE  MARCO ALEJANDRO</t>
  </si>
  <si>
    <t>M-00342</t>
  </si>
  <si>
    <t>VALLADARES JACOME  SAID DE JESUS</t>
  </si>
  <si>
    <t>M-00376</t>
  </si>
  <si>
    <t>VALLEJO BAUTISTA  ALEJANDRO</t>
  </si>
  <si>
    <t>M-00184</t>
  </si>
  <si>
    <t>VALLEJO TORRES  BRENDA</t>
  </si>
  <si>
    <t>M-00377</t>
  </si>
  <si>
    <t>VASQUEZ DELGADO  COSME EMILIANO</t>
  </si>
  <si>
    <t>M-00434</t>
  </si>
  <si>
    <t>VAZQUEZ AYALA  ALAN ISAEL</t>
  </si>
  <si>
    <t>M-00378</t>
  </si>
  <si>
    <t>VAZQUEZ ESTRADA  YAEL DE JESUS</t>
  </si>
  <si>
    <t>M-00301</t>
  </si>
  <si>
    <t>VEGA ORTIZ  NICOLE</t>
  </si>
  <si>
    <t>M-00435</t>
  </si>
  <si>
    <t>VELAZCO MALAGA  ISAIAS DE JESUS</t>
  </si>
  <si>
    <t>M-00343</t>
  </si>
  <si>
    <t>VELAZQUEZ CARBAJAL  DIEGO DE JESUS</t>
  </si>
  <si>
    <t>M-00222</t>
  </si>
  <si>
    <t>VERA YEPEZ JORGE</t>
  </si>
  <si>
    <t>M-00221</t>
  </si>
  <si>
    <t>VERAVALENZUELA EMANUEL</t>
  </si>
  <si>
    <t>M-00135</t>
  </si>
  <si>
    <t>VICTORIO ISIDORO CARLOS R.</t>
  </si>
  <si>
    <t>M-00266</t>
  </si>
  <si>
    <t>VILLEGAS CASTELLANOS  KEVIN OSVALDO</t>
  </si>
  <si>
    <t>M-00136</t>
  </si>
  <si>
    <t>VIVANCO VAZQUEZ JOSE ABRAHAM</t>
  </si>
  <si>
    <t>M-00137</t>
  </si>
  <si>
    <t>YANOS CASTRO ADRIAN</t>
  </si>
  <si>
    <t>M-00223</t>
  </si>
  <si>
    <t>YGLESIAS PACHECO ERNESTO</t>
  </si>
  <si>
    <t>JULIO</t>
  </si>
  <si>
    <t>M-00224</t>
  </si>
  <si>
    <t>ZAMORA ASCORVE JULIO</t>
  </si>
  <si>
    <t>M-00344</t>
  </si>
  <si>
    <t>ZAMORANO DECTOR  JOSE LUIS</t>
  </si>
  <si>
    <t>M-00302</t>
  </si>
  <si>
    <t>ZAMUDIO CARRION  JORGE ALFREDO</t>
  </si>
  <si>
    <t>M-00138</t>
  </si>
  <si>
    <t>ZARATE CARMONA ALEJANDRO</t>
  </si>
  <si>
    <t>M-00185</t>
  </si>
  <si>
    <t>ZAVALETA VARELA  JESUS EDUARDO</t>
  </si>
  <si>
    <t>EMPRESA</t>
  </si>
  <si>
    <t>GIRO</t>
  </si>
  <si>
    <t>CONTACTO</t>
  </si>
  <si>
    <t>E-MAIL</t>
  </si>
  <si>
    <t>E-01</t>
  </si>
  <si>
    <t>ORIZABA</t>
  </si>
  <si>
    <t>AUTOMOTRIZ</t>
  </si>
  <si>
    <t>E-02</t>
  </si>
  <si>
    <t>XALAPA</t>
  </si>
  <si>
    <t>EDUCATIVO</t>
  </si>
  <si>
    <t>E-03</t>
  </si>
  <si>
    <t>CIUDAD DE MÉXICO</t>
  </si>
  <si>
    <t>E-04</t>
  </si>
  <si>
    <t>VERACRUZ</t>
  </si>
  <si>
    <t>E-05</t>
  </si>
  <si>
    <t>OAXACA</t>
  </si>
  <si>
    <t>CONTABILIDAD</t>
  </si>
  <si>
    <t>E-06</t>
  </si>
  <si>
    <t>POZA RICA</t>
  </si>
  <si>
    <t>COMERCIALIZADORA</t>
  </si>
  <si>
    <t>E-07</t>
  </si>
  <si>
    <t>ACAYUCAN</t>
  </si>
  <si>
    <t>CONSTRUCCIÓN</t>
  </si>
  <si>
    <t>E-08</t>
  </si>
  <si>
    <t>CÓRDOBA</t>
  </si>
  <si>
    <t>DISEÑO Y PUBLICIDAD</t>
  </si>
  <si>
    <t>E-09</t>
  </si>
  <si>
    <t>COATZACOALCOS</t>
  </si>
  <si>
    <t>TELECOMUNICACIONES</t>
  </si>
  <si>
    <t>E-10</t>
  </si>
  <si>
    <t>ALVARADO</t>
  </si>
  <si>
    <t>TURISMO</t>
  </si>
  <si>
    <t>CLAVE</t>
  </si>
  <si>
    <t>FORMA DE CONTACTO</t>
  </si>
  <si>
    <t>FC-01</t>
  </si>
  <si>
    <t>FC-02</t>
  </si>
  <si>
    <t>FC-03</t>
  </si>
  <si>
    <t>FC-04</t>
  </si>
  <si>
    <t>FC-05</t>
  </si>
  <si>
    <t>FACEBOOK</t>
  </si>
  <si>
    <t>FC-06</t>
  </si>
  <si>
    <t>TWITTER</t>
  </si>
  <si>
    <t>FC-07</t>
  </si>
  <si>
    <t>FC-08</t>
  </si>
  <si>
    <t>FC-09</t>
  </si>
  <si>
    <t>NOMBRE</t>
  </si>
  <si>
    <t>CORREO</t>
  </si>
  <si>
    <t>ADMINISTRACIÓN</t>
  </si>
  <si>
    <t>PEDAGOÍA</t>
  </si>
  <si>
    <t xml:space="preserve">INFORMÁTICA </t>
  </si>
  <si>
    <t>I-101</t>
  </si>
  <si>
    <t>HUERTA BELTRAN ADRIANA</t>
  </si>
  <si>
    <t>X</t>
  </si>
  <si>
    <t>I-102</t>
  </si>
  <si>
    <t>I-103</t>
  </si>
  <si>
    <t>CASTRO LOPEZ JUAN</t>
  </si>
  <si>
    <t>I-104</t>
  </si>
  <si>
    <t>I-105</t>
  </si>
  <si>
    <t>LEON HUERTA GUADALUPE</t>
  </si>
  <si>
    <t>I-106</t>
  </si>
  <si>
    <t>I-107</t>
  </si>
  <si>
    <t>I-108</t>
  </si>
  <si>
    <t>I-109</t>
  </si>
  <si>
    <t>BRAVO RAVELO NICOLAS</t>
  </si>
  <si>
    <t>I-110</t>
  </si>
  <si>
    <t>I-111</t>
  </si>
  <si>
    <t>TIBURCIO RAMOS ARTURO</t>
  </si>
  <si>
    <t>I-112</t>
  </si>
  <si>
    <t>LEON ROMO SANDRA</t>
  </si>
  <si>
    <t>I-113</t>
  </si>
  <si>
    <t>MORENO TOGA JULIO</t>
  </si>
  <si>
    <t>I-114</t>
  </si>
  <si>
    <t>ROMERO RAMOS ROBERTO</t>
  </si>
  <si>
    <t>I-115</t>
  </si>
  <si>
    <t>GUZMAN DIAZ RAQUEL</t>
  </si>
  <si>
    <t>I-116</t>
  </si>
  <si>
    <t>TORRES RAMOS DULCE</t>
  </si>
  <si>
    <t>I-117</t>
  </si>
  <si>
    <t>OCAMPO MARIN MARIO A.</t>
  </si>
  <si>
    <t>I-118</t>
  </si>
  <si>
    <t>BAUTISTA GARCIA ABEL</t>
  </si>
  <si>
    <t>I-119</t>
  </si>
  <si>
    <t>HERNANDEZ DIAZ BERNARDO</t>
  </si>
  <si>
    <t>I-120</t>
  </si>
  <si>
    <t>COLINA ESPINDOLA JOEL</t>
  </si>
  <si>
    <t>I-121</t>
  </si>
  <si>
    <t>ACAT RIOS MARIO</t>
  </si>
  <si>
    <t>I-122</t>
  </si>
  <si>
    <t>CANO DIAZ DANIEL</t>
  </si>
  <si>
    <t>DURACIÓN (HRS)</t>
  </si>
  <si>
    <t>AREA</t>
  </si>
  <si>
    <t>PRECIO IN SITU</t>
  </si>
  <si>
    <t>PRECIO ON LINE</t>
  </si>
  <si>
    <t>PAGO AL INSTRUCTOR</t>
  </si>
  <si>
    <t>C-101</t>
  </si>
  <si>
    <t>Administración Estratégica</t>
  </si>
  <si>
    <t>Administración</t>
  </si>
  <si>
    <t>C-102</t>
  </si>
  <si>
    <t>C-103</t>
  </si>
  <si>
    <t>C-104</t>
  </si>
  <si>
    <t>C-105</t>
  </si>
  <si>
    <t>C-106</t>
  </si>
  <si>
    <t>Aprendizaje Interactivo</t>
  </si>
  <si>
    <t>Pedagogía</t>
  </si>
  <si>
    <t>C-107</t>
  </si>
  <si>
    <t>C-108</t>
  </si>
  <si>
    <t>C-109</t>
  </si>
  <si>
    <t>C-110</t>
  </si>
  <si>
    <t>Tecnología Educativa Aplicada</t>
  </si>
  <si>
    <t>C-111</t>
  </si>
  <si>
    <t>Estadística para Educadores</t>
  </si>
  <si>
    <t>C-112</t>
  </si>
  <si>
    <t>Word</t>
  </si>
  <si>
    <t>Informática</t>
  </si>
  <si>
    <t>C-113</t>
  </si>
  <si>
    <t>C-114</t>
  </si>
  <si>
    <t>C-115</t>
  </si>
  <si>
    <t>C-116</t>
  </si>
  <si>
    <t>Programación en Visual Basic Application</t>
  </si>
  <si>
    <t>C-117</t>
  </si>
  <si>
    <t>En una escala del 1 al 5, ¿qué calificación le darías al curso en general?</t>
  </si>
  <si>
    <t>En una escala del 1 al 5, ¿Cómo calificarías el contenido del curso?</t>
  </si>
  <si>
    <t>En una escala del 1 al 5,¿Cómo calificarías el material didáctico del curso?</t>
  </si>
  <si>
    <t>En una escala del 1 al 5, ¿Qué tan efectivo(a) fue el instructor en la enseñanza del contenido?</t>
  </si>
  <si>
    <t>En una escala del 1 al 5, ¿Cómo calificas los métodos de enseñanza utilizados (por ejemplo, lecturas, videos, actividades prácticas)?</t>
  </si>
  <si>
    <t>¿De los siguientes aspectos del curso cuál te gustó más?</t>
  </si>
  <si>
    <t>¿De los siguientes aspectos del curso cuál crees que podrían mejorarse?</t>
  </si>
  <si>
    <t>En una escala del 1 al 5, ¿qué tan probable es que recomiendes este curso a un amigo o colega?</t>
  </si>
  <si>
    <t>¿Tomarías otro curso con nosotros en el futuro?</t>
  </si>
  <si>
    <t>En una escala del 1 al 5, ¿qué tan satisfecho te sientes con este curso?</t>
  </si>
  <si>
    <t>¿Tienes algún comentario o sugerencia adicional que te gustaría compartir?</t>
  </si>
  <si>
    <t>Contenido</t>
  </si>
  <si>
    <t>Material didáctico</t>
  </si>
  <si>
    <t>Si</t>
  </si>
  <si>
    <t>Ambiente de aprendizaje</t>
  </si>
  <si>
    <t>Urilizar mayor variedad de materiales</t>
  </si>
  <si>
    <t>Método de enseñanza</t>
  </si>
  <si>
    <t>Mayor flexibilidad en la entrega de actividades</t>
  </si>
  <si>
    <t>Actializar contenidos</t>
  </si>
  <si>
    <t>Probablemente</t>
  </si>
  <si>
    <t>Sin comentario</t>
  </si>
  <si>
    <t>S/C</t>
  </si>
  <si>
    <t>No</t>
  </si>
  <si>
    <t>Darle mantenimiento al clima</t>
  </si>
  <si>
    <t>Actualizar los enlaces</t>
  </si>
  <si>
    <t>Abrir más horarios</t>
  </si>
  <si>
    <t>Mejorar el material didáctico</t>
  </si>
  <si>
    <t>Agregar más contenido</t>
  </si>
  <si>
    <t>Horarios nocturnos de atención</t>
  </si>
  <si>
    <t>Actualizar los vídeos</t>
  </si>
  <si>
    <t>Sillas mas comodas</t>
  </si>
  <si>
    <t>Ninguno</t>
  </si>
  <si>
    <t>N/C</t>
  </si>
  <si>
    <t>Mejorar el contenido</t>
  </si>
  <si>
    <t>GASTOS OPERATIVOS</t>
  </si>
  <si>
    <t>Renta</t>
  </si>
  <si>
    <t>Sueldo hora del instructor:</t>
  </si>
  <si>
    <t>Luz</t>
  </si>
  <si>
    <t>Agua</t>
  </si>
  <si>
    <t>Internet</t>
  </si>
  <si>
    <t>Sueldos</t>
  </si>
  <si>
    <t>Total</t>
  </si>
  <si>
    <t>CONSUMIDOR</t>
  </si>
  <si>
    <t>PAGO</t>
  </si>
  <si>
    <t># DE HRS</t>
  </si>
  <si>
    <t>METODOLOGÍA</t>
  </si>
  <si>
    <t>$ 7,500.00</t>
  </si>
  <si>
    <t>$ 8,000.00</t>
  </si>
  <si>
    <t>$ 8,800.00</t>
  </si>
  <si>
    <t>$ 6,400.00</t>
  </si>
  <si>
    <t>$ 11,000.00</t>
  </si>
  <si>
    <t>$ 9,600.00</t>
  </si>
  <si>
    <t>CANTIDAD</t>
  </si>
  <si>
    <t>HORAS</t>
  </si>
  <si>
    <t>PAGO AL INSTRUCTOR POR HORA</t>
  </si>
  <si>
    <t>Calculos potenciales optimistas</t>
  </si>
  <si>
    <t>GENERA</t>
  </si>
  <si>
    <t>TOTAL</t>
  </si>
  <si>
    <t>FRECUENCIA</t>
  </si>
  <si>
    <t>MES</t>
  </si>
  <si>
    <t>SOLICITUD</t>
  </si>
  <si>
    <t>$ 6,000.00</t>
  </si>
  <si>
    <t>Analisis financiero del apartado cursos. Comparacion de precios , la rentabilidad, la relacion con precio duracion y el margen</t>
  </si>
  <si>
    <t>Total de participantes</t>
  </si>
  <si>
    <t>Lo que gustó</t>
  </si>
  <si>
    <t>Margen In Situ</t>
  </si>
  <si>
    <t>Margen On Line</t>
  </si>
  <si>
    <t>Margen Personalizada</t>
  </si>
  <si>
    <t>Rentabilidad In Situ (%)</t>
  </si>
  <si>
    <t>Rentabilidad On Line (%)</t>
  </si>
  <si>
    <t>Rentabilidad Personalizada (%)</t>
  </si>
  <si>
    <t>participantes de sexo M</t>
  </si>
  <si>
    <t>participantes de sexo F</t>
  </si>
  <si>
    <t>$ 13,200.00</t>
  </si>
  <si>
    <t>Edad promedio</t>
  </si>
  <si>
    <t>38.2</t>
  </si>
  <si>
    <t>Edad mínima</t>
  </si>
  <si>
    <t>Lo que mejorar</t>
  </si>
  <si>
    <t>Edad máxima</t>
  </si>
  <si>
    <t>$ 16,500.00</t>
  </si>
  <si>
    <t>$ 9,000.00</t>
  </si>
  <si>
    <t>$ 6,500.00</t>
  </si>
  <si>
    <t>$ 5,200.00</t>
  </si>
  <si>
    <t>$ 7,800.00</t>
  </si>
  <si>
    <t>$ 10,000.00</t>
  </si>
  <si>
    <t>$ 12,000.00</t>
  </si>
  <si>
    <t>$ 13,750.00</t>
  </si>
  <si>
    <t>$ 10,500.00</t>
  </si>
  <si>
    <t>$ 8,400.00</t>
  </si>
  <si>
    <t>$ 12,600.00</t>
  </si>
  <si>
    <t>$ 22,000.00</t>
  </si>
  <si>
    <t>Curso</t>
  </si>
  <si>
    <t>Min. Cursos Requeridos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</si>
</sst>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quot;$&quot;* #,##0.00_-;_-&quot;$&quot;* &quot;-&quot;??_-;_-@"/>
    <numFmt numFmtId="165" formatCode="&quot;$&quot;#,##0.00"/>
  </numFmts>
  <fonts count="10">
    <font>
      <sz val="11.0"/>
      <color theme="1"/>
      <name val="Calibri"/>
      <scheme val="minor"/>
    </font>
    <font>
      <b/>
      <sz val="11.0"/>
      <color theme="1"/>
      <name val="Calibri"/>
    </font>
    <font>
      <color theme="1"/>
      <name val="Calibri"/>
    </font>
    <font>
      <sz val="11.0"/>
      <color theme="1"/>
      <name val="Calibri"/>
    </font>
    <font/>
    <font>
      <sz val="11.0"/>
      <color rgb="FF000000"/>
      <name val="Calibri"/>
    </font>
    <font>
      <b/>
      <sz val="11.0"/>
      <color rgb="FF000000"/>
      <name val="Calibri"/>
    </font>
    <font>
      <color theme="1"/>
      <name val="Calibri"/>
      <scheme val="minor"/>
    </font>
    <font>
      <b/>
      <color theme="1"/>
      <name val="Calibri"/>
      <scheme val="minor"/>
    </font>
    <font>
      <b/>
      <sz val="14.0"/>
      <color rgb="FF000000"/>
      <name val="Calibri"/>
    </font>
  </fonts>
  <fills count="6">
    <fill>
      <patternFill patternType="none"/>
    </fill>
    <fill>
      <patternFill patternType="lightGray"/>
    </fill>
    <fill>
      <patternFill patternType="solid">
        <fgColor rgb="FFBDD6EE"/>
        <bgColor rgb="FFBDD6EE"/>
      </patternFill>
    </fill>
    <fill>
      <patternFill patternType="solid">
        <fgColor rgb="FFFFFF00"/>
        <bgColor rgb="FFFFFF00"/>
      </patternFill>
    </fill>
    <fill>
      <patternFill patternType="solid">
        <fgColor rgb="FFBDD7EE"/>
        <bgColor rgb="FFBDD7EE"/>
      </patternFill>
    </fill>
    <fill>
      <patternFill patternType="solid">
        <fgColor rgb="FFFDE9D9"/>
        <bgColor rgb="FFFDE9D9"/>
      </patternFill>
    </fill>
  </fills>
  <borders count="22">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top/>
      <bottom/>
    </border>
    <border>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xf>
    <xf borderId="0" fillId="0" fontId="3" numFmtId="164" xfId="0" applyFont="1" applyNumberFormat="1"/>
    <xf borderId="0" fillId="0" fontId="3" numFmtId="0" xfId="0" applyFont="1"/>
    <xf borderId="1" fillId="0" fontId="1" numFmtId="0" xfId="0" applyAlignment="1" applyBorder="1" applyFont="1">
      <alignment horizontal="left" shrinkToFit="0" vertical="center" wrapText="0"/>
    </xf>
    <xf borderId="2" fillId="0" fontId="1" numFmtId="0" xfId="0" applyAlignment="1" applyBorder="1" applyFont="1">
      <alignment horizontal="left" shrinkToFit="0" vertical="center" wrapText="0"/>
    </xf>
    <xf borderId="3" fillId="0" fontId="1" numFmtId="0" xfId="0" applyAlignment="1" applyBorder="1" applyFont="1">
      <alignment horizontal="left" shrinkToFit="0" vertical="center"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3" numFmtId="0" xfId="0" applyAlignment="1" applyBorder="1" applyFont="1">
      <alignment horizontal="center" shrinkToFit="0" vertical="center" wrapText="0"/>
    </xf>
    <xf borderId="6" fillId="0" fontId="3" numFmtId="0" xfId="0" applyAlignment="1" applyBorder="1" applyFont="1">
      <alignment horizontal="center"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3" numFmtId="0" xfId="0" applyAlignment="1" applyBorder="1" applyFont="1">
      <alignment horizontal="center" shrinkToFit="0" vertical="center" wrapText="0"/>
    </xf>
    <xf borderId="9" fillId="0" fontId="3" numFmtId="0" xfId="0" applyAlignment="1" applyBorder="1" applyFont="1">
      <alignment horizontal="center"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3" numFmtId="0" xfId="0" applyAlignment="1" applyBorder="1" applyFont="1">
      <alignment horizontal="center" shrinkToFit="0" vertical="center" wrapText="0"/>
    </xf>
    <xf borderId="12" fillId="0" fontId="3" numFmtId="0" xfId="0" applyAlignment="1" applyBorder="1" applyFont="1">
      <alignment horizontal="center" shrinkToFit="0" vertical="center" wrapText="0"/>
    </xf>
    <xf borderId="5" fillId="0" fontId="3" numFmtId="0" xfId="0" applyAlignment="1" applyBorder="1" applyFont="1">
      <alignment shrinkToFit="0" vertical="center" wrapText="0"/>
    </xf>
    <xf borderId="5" fillId="0" fontId="3" numFmtId="164" xfId="0" applyAlignment="1" applyBorder="1" applyFont="1" applyNumberFormat="1">
      <alignment shrinkToFit="0" vertical="center" wrapText="0"/>
    </xf>
    <xf borderId="6" fillId="0" fontId="3" numFmtId="164" xfId="0" applyAlignment="1" applyBorder="1" applyFont="1" applyNumberFormat="1">
      <alignment shrinkToFit="0" vertical="center" wrapText="0"/>
    </xf>
    <xf borderId="8" fillId="0" fontId="3" numFmtId="0" xfId="0" applyAlignment="1" applyBorder="1" applyFont="1">
      <alignment shrinkToFit="0" vertical="center" wrapText="0"/>
    </xf>
    <xf borderId="8" fillId="0" fontId="3" numFmtId="164" xfId="0" applyAlignment="1" applyBorder="1" applyFont="1" applyNumberFormat="1">
      <alignment shrinkToFit="0" vertical="center" wrapText="0"/>
    </xf>
    <xf borderId="9" fillId="0" fontId="3" numFmtId="164" xfId="0" applyAlignment="1" applyBorder="1" applyFont="1" applyNumberFormat="1">
      <alignment shrinkToFit="0" vertical="center" wrapText="0"/>
    </xf>
    <xf borderId="13" fillId="0" fontId="2" numFmtId="0" xfId="0" applyAlignment="1" applyBorder="1" applyFont="1">
      <alignment shrinkToFit="0" vertical="center" wrapText="0"/>
    </xf>
    <xf borderId="14" fillId="0" fontId="3" numFmtId="0" xfId="0" applyAlignment="1" applyBorder="1" applyFont="1">
      <alignment shrinkToFit="0" vertical="center" wrapText="0"/>
    </xf>
    <xf borderId="14" fillId="0" fontId="2" numFmtId="0" xfId="0" applyAlignment="1" applyBorder="1" applyFont="1">
      <alignment shrinkToFit="0" vertical="center" wrapText="0"/>
    </xf>
    <xf borderId="14" fillId="0" fontId="3" numFmtId="164" xfId="0" applyAlignment="1" applyBorder="1" applyFont="1" applyNumberFormat="1">
      <alignment shrinkToFit="0" vertical="center" wrapText="0"/>
    </xf>
    <xf borderId="15" fillId="0" fontId="3" numFmtId="164" xfId="0" applyAlignment="1" applyBorder="1" applyFont="1" applyNumberFormat="1">
      <alignment shrinkToFit="0" vertical="center" wrapText="0"/>
    </xf>
    <xf borderId="0" fillId="0" fontId="3" numFmtId="0" xfId="0" applyAlignment="1" applyFont="1">
      <alignment shrinkToFit="0" wrapText="1"/>
    </xf>
    <xf borderId="16" fillId="2" fontId="1" numFmtId="0" xfId="0" applyAlignment="1" applyBorder="1" applyFill="1" applyFont="1">
      <alignment horizontal="center"/>
    </xf>
    <xf borderId="17" fillId="0" fontId="4" numFmtId="0" xfId="0" applyBorder="1" applyFont="1"/>
    <xf borderId="0" fillId="0" fontId="1" numFmtId="164" xfId="0" applyFont="1" applyNumberFormat="1"/>
    <xf borderId="0" fillId="0" fontId="5" numFmtId="0" xfId="0" applyAlignment="1" applyFont="1">
      <alignment shrinkToFit="0" vertical="bottom" wrapText="0"/>
    </xf>
    <xf borderId="0" fillId="0" fontId="5" numFmtId="0" xfId="0" applyAlignment="1" applyFont="1">
      <alignment horizontal="center" shrinkToFit="0" vertical="bottom" wrapText="0"/>
    </xf>
    <xf borderId="18" fillId="3" fontId="2" numFmtId="0" xfId="0" applyAlignment="1" applyBorder="1" applyFill="1" applyFont="1">
      <alignment horizontal="center"/>
    </xf>
    <xf borderId="0" fillId="4" fontId="6" numFmtId="0" xfId="0" applyAlignment="1" applyFill="1" applyFont="1">
      <alignment horizontal="center" readingOrder="0"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18" fillId="0" fontId="2" numFmtId="0" xfId="0" applyAlignment="1" applyBorder="1" applyFont="1">
      <alignment horizontal="center"/>
    </xf>
    <xf borderId="0" fillId="0" fontId="5" numFmtId="0" xfId="0" applyAlignment="1" applyFont="1">
      <alignment readingOrder="0" shrinkToFit="0" vertical="bottom" wrapText="0"/>
    </xf>
    <xf borderId="0" fillId="0" fontId="5" numFmtId="165" xfId="0" applyAlignment="1" applyFont="1" applyNumberFormat="1">
      <alignment readingOrder="0" shrinkToFit="0" vertical="bottom" wrapText="0"/>
    </xf>
    <xf borderId="0" fillId="0" fontId="6" numFmtId="0" xfId="0" applyAlignment="1" applyFont="1">
      <alignment readingOrder="0" shrinkToFit="0" vertical="bottom" wrapText="0"/>
    </xf>
    <xf borderId="18" fillId="3" fontId="2" numFmtId="0" xfId="0" applyAlignment="1" applyBorder="1" applyFont="1">
      <alignment horizontal="center" readingOrder="0"/>
    </xf>
    <xf borderId="18" fillId="3" fontId="7" numFmtId="0" xfId="0" applyAlignment="1" applyBorder="1" applyFont="1">
      <alignment horizontal="center" readingOrder="0"/>
    </xf>
    <xf borderId="0" fillId="0" fontId="5" numFmtId="0" xfId="0" applyAlignment="1" applyFont="1">
      <alignment shrinkToFit="0" vertical="bottom" wrapText="0"/>
    </xf>
    <xf borderId="18" fillId="0" fontId="3" numFmtId="0" xfId="0" applyAlignment="1" applyBorder="1" applyFont="1">
      <alignment readingOrder="0" shrinkToFit="0" wrapText="0"/>
    </xf>
    <xf borderId="18" fillId="0" fontId="2" numFmtId="0" xfId="0" applyBorder="1" applyFont="1"/>
    <xf borderId="18" fillId="0" fontId="7" numFmtId="165" xfId="0" applyBorder="1" applyFont="1" applyNumberFormat="1"/>
    <xf borderId="18" fillId="0" fontId="7" numFmtId="0" xfId="0" applyBorder="1" applyFont="1"/>
    <xf borderId="0" fillId="0" fontId="6" numFmtId="165" xfId="0" applyAlignment="1" applyFont="1" applyNumberFormat="1">
      <alignment readingOrder="0" shrinkToFit="0" vertical="bottom" wrapText="0"/>
    </xf>
    <xf borderId="18" fillId="0" fontId="7" numFmtId="0" xfId="0" applyAlignment="1" applyBorder="1" applyFont="1">
      <alignment horizontal="center" readingOrder="0"/>
    </xf>
    <xf borderId="18" fillId="0" fontId="7" numFmtId="0" xfId="0" applyAlignment="1" applyBorder="1" applyFont="1">
      <alignment horizontal="center"/>
    </xf>
    <xf borderId="0" fillId="0" fontId="7" numFmtId="0" xfId="0" applyAlignment="1" applyFont="1">
      <alignment readingOrder="0"/>
    </xf>
    <xf borderId="18" fillId="0" fontId="7" numFmtId="0" xfId="0" applyBorder="1" applyFont="1"/>
    <xf borderId="18" fillId="0" fontId="7" numFmtId="165" xfId="0" applyBorder="1" applyFont="1" applyNumberFormat="1"/>
    <xf borderId="0" fillId="0" fontId="7" numFmtId="165" xfId="0" applyFont="1" applyNumberFormat="1"/>
    <xf borderId="18" fillId="3" fontId="8" numFmtId="0" xfId="0" applyAlignment="1" applyBorder="1" applyFont="1">
      <alignment horizontal="center" readingOrder="0"/>
    </xf>
    <xf borderId="18" fillId="3" fontId="8" numFmtId="0" xfId="0" applyAlignment="1" applyBorder="1" applyFont="1">
      <alignment readingOrder="0"/>
    </xf>
    <xf borderId="18" fillId="3" fontId="6" numFmtId="0" xfId="0" applyAlignment="1" applyBorder="1" applyFont="1">
      <alignment readingOrder="0" shrinkToFit="0" vertical="bottom" wrapText="0"/>
    </xf>
    <xf borderId="18" fillId="0" fontId="5" numFmtId="165" xfId="0" applyAlignment="1" applyBorder="1" applyFont="1" applyNumberFormat="1">
      <alignment readingOrder="0" shrinkToFit="0" vertical="bottom" wrapText="0"/>
    </xf>
    <xf borderId="0" fillId="0" fontId="5" numFmtId="165" xfId="0" applyAlignment="1" applyFont="1" applyNumberFormat="1">
      <alignment readingOrder="0" shrinkToFit="0" vertical="bottom" wrapText="0"/>
    </xf>
    <xf borderId="19" fillId="0" fontId="9" numFmtId="0" xfId="0" applyAlignment="1" applyBorder="1" applyFont="1">
      <alignment horizontal="center" shrinkToFit="0" vertical="bottom" wrapText="0"/>
    </xf>
    <xf borderId="20" fillId="0" fontId="4" numFmtId="0" xfId="0" applyBorder="1" applyFont="1"/>
    <xf borderId="21" fillId="0" fontId="4" numFmtId="0" xfId="0" applyBorder="1" applyFont="1"/>
    <xf borderId="18" fillId="0" fontId="5" numFmtId="0" xfId="0" applyAlignment="1" applyBorder="1" applyFont="1">
      <alignment horizontal="center"/>
    </xf>
    <xf borderId="18" fillId="0" fontId="6" numFmtId="0" xfId="0" applyAlignment="1" applyBorder="1" applyFont="1">
      <alignment horizontal="center" shrinkToFit="0" vertical="top" wrapText="0"/>
    </xf>
    <xf borderId="18" fillId="0" fontId="6" numFmtId="0" xfId="0" applyAlignment="1" applyBorder="1" applyFont="1">
      <alignment horizontal="center" vertical="top"/>
    </xf>
    <xf borderId="18" fillId="0" fontId="5" numFmtId="0" xfId="0" applyAlignment="1" applyBorder="1" applyFont="1">
      <alignment horizontal="center" shrinkToFit="0" wrapText="0"/>
    </xf>
    <xf borderId="18" fillId="5" fontId="5" numFmtId="0" xfId="0" applyAlignment="1" applyBorder="1" applyFill="1" applyFont="1">
      <alignment horizontal="center"/>
    </xf>
    <xf borderId="18" fillId="5" fontId="5" numFmtId="3" xfId="0" applyAlignment="1" applyBorder="1" applyFont="1" applyNumberFormat="1">
      <alignment horizontal="center" shrinkToFit="0" wrapText="0"/>
    </xf>
    <xf borderId="18" fillId="0" fontId="5" numFmtId="0" xfId="0" applyAlignment="1" applyBorder="1" applyFont="1">
      <alignment horizontal="center" shrinkToFit="0" wrapText="1"/>
    </xf>
    <xf borderId="18" fillId="0" fontId="5" numFmtId="0" xfId="0" applyAlignment="1" applyBorder="1" applyFont="1">
      <alignment horizontal="center" shrinkToFit="0" vertical="bottom" wrapText="0"/>
    </xf>
    <xf borderId="18" fillId="5" fontId="5" numFmtId="0" xfId="0" applyAlignment="1" applyBorder="1" applyFont="1">
      <alignment horizontal="center" vertical="bottom"/>
    </xf>
    <xf borderId="18" fillId="5" fontId="5" numFmtId="3" xfId="0" applyAlignment="1" applyBorder="1" applyFont="1" applyNumberFormat="1">
      <alignment horizontal="center" shrinkToFit="0" vertical="bottom" wrapText="0"/>
    </xf>
    <xf borderId="19" fillId="0" fontId="7" numFmtId="0" xfId="0" applyAlignment="1" applyBorder="1" applyFont="1">
      <alignment horizontal="center" readingOrder="0"/>
    </xf>
    <xf borderId="19" fillId="3" fontId="7" numFmtId="0" xfId="0" applyAlignment="1" applyBorder="1" applyFont="1">
      <alignment horizontal="center" readingOrder="0"/>
    </xf>
    <xf borderId="18" fillId="0" fontId="7" numFmtId="0" xfId="0" applyAlignment="1" applyBorder="1" applyFont="1">
      <alignment readingOrder="0"/>
    </xf>
    <xf borderId="18" fillId="3" fontId="3" numFmtId="0" xfId="0" applyAlignment="1" applyBorder="1" applyFont="1">
      <alignment readingOrder="0" shrinkToFit="0" wrapText="0"/>
    </xf>
    <xf borderId="18" fillId="3" fontId="7" numFmtId="0" xfId="0" applyAlignment="1" applyBorder="1" applyFont="1">
      <alignment readingOrder="0"/>
    </xf>
    <xf borderId="0" fillId="0" fontId="3" numFmtId="0" xfId="0" applyAlignment="1" applyFont="1">
      <alignment readingOrder="0" shrinkToFit="0"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INSTRUCTORES-style">
      <tableStyleElement dxfId="1" type="headerRow"/>
      <tableStyleElement dxfId="2" type="firstRowStripe"/>
      <tableStyleElement dxfId="3" type="secondRowStripe"/>
    </tableStyle>
    <tableStyle count="3" pivot="0" name="CURS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104775</xdr:colOff>
      <xdr:row>9</xdr:row>
      <xdr:rowOff>-123825</xdr:rowOff>
    </xdr:from>
    <xdr:ext cx="7210425" cy="13506450"/>
    <xdr:sp>
      <xdr:nvSpPr>
        <xdr:cNvPr id="3" name="Shape 3"/>
        <xdr:cNvSpPr txBox="1"/>
      </xdr:nvSpPr>
      <xdr:spPr>
        <a:xfrm>
          <a:off x="1745550" y="0"/>
          <a:ext cx="7200900" cy="75600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Esta empresa Nace en el 2000 como una empresa de Capacitación Informática, la cual en el tiempo crece y se diversifica, ahora como una empresa de “Capacitación Administrativa Pedagógica e Informática en la Web”</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en la actualidad ya cuenta con más de  20 instructores con posgrados en sus áreas de especialidad, con vasta  experiencia en los temas que imparten.</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El modelo académico que se tiene cuenta con una flexible metodología de trabajo que le permite adaptarse a los requerimientos de cada organización ya sea </a:t>
          </a:r>
          <a:r>
            <a:rPr b="1" lang="en-US" sz="1100">
              <a:solidFill>
                <a:schemeClr val="dk1"/>
              </a:solidFill>
              <a:latin typeface="Calibri"/>
              <a:ea typeface="Calibri"/>
              <a:cs typeface="Calibri"/>
              <a:sym typeface="Calibri"/>
            </a:rPr>
            <a:t>in situ</a:t>
          </a:r>
          <a:r>
            <a:rPr lang="en-US" sz="1100">
              <a:solidFill>
                <a:schemeClr val="dk1"/>
              </a:solidFill>
              <a:latin typeface="Calibri"/>
              <a:ea typeface="Calibri"/>
              <a:cs typeface="Calibri"/>
              <a:sym typeface="Calibri"/>
            </a:rPr>
            <a:t> para que los empleados no se tengan que desplazar, </a:t>
          </a:r>
          <a:r>
            <a:rPr b="1" lang="en-US" sz="1100">
              <a:solidFill>
                <a:schemeClr val="dk1"/>
              </a:solidFill>
              <a:latin typeface="Calibri"/>
              <a:ea typeface="Calibri"/>
              <a:cs typeface="Calibri"/>
              <a:sym typeface="Calibri"/>
            </a:rPr>
            <a:t>on line</a:t>
          </a:r>
          <a:r>
            <a:rPr lang="en-US" sz="1100">
              <a:solidFill>
                <a:schemeClr val="dk1"/>
              </a:solidFill>
              <a:latin typeface="Calibri"/>
              <a:ea typeface="Calibri"/>
              <a:cs typeface="Calibri"/>
              <a:sym typeface="Calibri"/>
            </a:rPr>
            <a:t> para poder realizar una capacitación asíncrona o </a:t>
          </a:r>
          <a:r>
            <a:rPr b="1" lang="en-US" sz="1100">
              <a:solidFill>
                <a:schemeClr val="dk1"/>
              </a:solidFill>
              <a:latin typeface="Calibri"/>
              <a:ea typeface="Calibri"/>
              <a:cs typeface="Calibri"/>
              <a:sym typeface="Calibri"/>
            </a:rPr>
            <a:t>personalizada</a:t>
          </a:r>
          <a:r>
            <a:rPr lang="en-US" sz="1100">
              <a:solidFill>
                <a:schemeClr val="dk1"/>
              </a:solidFill>
              <a:latin typeface="Calibri"/>
              <a:ea typeface="Calibri"/>
              <a:cs typeface="Calibri"/>
              <a:sym typeface="Calibri"/>
            </a:rPr>
            <a:t> donde nos adaptamos a cualquier situación, como dar el curso de manera presencial ya sea en un espacio dentro de la misma empresa o en un salón de renta por ejemplo. </a:t>
          </a:r>
          <a:endParaRPr sz="14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Capacitación in situ:</a:t>
          </a:r>
          <a:r>
            <a:rPr lang="en-US" sz="1100">
              <a:solidFill>
                <a:schemeClr val="dk1"/>
              </a:solidFill>
              <a:latin typeface="Calibri"/>
              <a:ea typeface="Calibri"/>
              <a:cs typeface="Calibri"/>
              <a:sym typeface="Calibri"/>
            </a:rPr>
            <a:t> Este tipo de capacitación es solicitada en los casos en que los empleados no se pueden desplazar a la sala de capacitación y entonces se hace  en las mismas instalaciones del centro laboral. Estos programas se pueden impartir en el momento y la ubicación que mejor se ajuste a la empresa y su equipo de trabajo.</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La Capacitación In Situ es una manera muy rentable de desarrollar al personal en las habilidades y competencias clave para el aumento de la productividad.</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Puede ahorrar un buen porcentaje en la inversión en capacitación y, al mismo tiempo, crear un gran espíritu de equipo.</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Capacitación On Line:</a:t>
          </a:r>
          <a:r>
            <a:rPr lang="en-US" sz="1100">
              <a:solidFill>
                <a:schemeClr val="dk1"/>
              </a:solidFill>
              <a:latin typeface="Calibri"/>
              <a:ea typeface="Calibri"/>
              <a:cs typeface="Calibri"/>
              <a:sym typeface="Calibri"/>
            </a:rPr>
            <a:t> Este tipo de capacitación es solicitada en los casos en que los empleados no se pueden desplazar a la sala de capacitación y entonces se hace  de manera síncrona o asíncrona haciendo uso  de las Tic's. La capacitación empresarial en línea ofrece adaptarse a las necesidades de la empresa y de sus empleados, porque permite que cada persona aprenda a su propio ritmo, pueda tomar la parte del curso de interés o pueda enfocarse con mayor detalle en las secciones que fortalecerán sus habilidades. </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Capacitación Personalizada:</a:t>
          </a:r>
          <a:r>
            <a:rPr lang="en-US" sz="1100">
              <a:solidFill>
                <a:schemeClr val="dk1"/>
              </a:solidFill>
              <a:latin typeface="Calibri"/>
              <a:ea typeface="Calibri"/>
              <a:cs typeface="Calibri"/>
              <a:sym typeface="Calibri"/>
            </a:rPr>
            <a:t> Con estas capacitaciones buscamos adaptarnos a cualquier situación especial que se requiera ya que a veces, los programas estándar no responden a las necesidades de las empresas y sus equipos de trabajo.  Hay empresas que pueden tener competencias específicas que necesitan desarrollar o requieren un programa personalizado para resolver los desafíos particulares que sólo se les presentan a ellos como empresa. La solución en estos casos es un programa de </a:t>
          </a:r>
          <a:r>
            <a:rPr i="1" lang="en-US" sz="1100">
              <a:solidFill>
                <a:schemeClr val="dk1"/>
              </a:solidFill>
              <a:latin typeface="Calibri"/>
              <a:ea typeface="Calibri"/>
              <a:cs typeface="Calibri"/>
              <a:sym typeface="Calibri"/>
            </a:rPr>
            <a:t>capacitación personalizada.</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200">
            <a:solidFill>
              <a:schemeClr val="dk1"/>
            </a:solidFill>
            <a:latin typeface="Calibri"/>
            <a:ea typeface="Calibri"/>
            <a:cs typeface="Calibri"/>
            <a:sym typeface="Calibri"/>
          </a:endParaRPr>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La </a:t>
          </a:r>
          <a:r>
            <a:rPr b="1" i="1" lang="en-US" sz="1100">
              <a:solidFill>
                <a:schemeClr val="dk1"/>
              </a:solidFill>
              <a:latin typeface="Calibri"/>
              <a:ea typeface="Calibri"/>
              <a:cs typeface="Calibri"/>
              <a:sym typeface="Calibri"/>
            </a:rPr>
            <a:t>misión</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que tiene CW es capacitar a los ejecutivos, docentes y estudiantes que buscan ser más  eficaces, productivos y creativos, dotándolos de las competencias que les permitan responder con éxito a las crecientes demandas de las empresas actuales públicas y privadas. Ofreciendo un servicio vanguardista de alta calidad haciendo una inversión justa.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La</a:t>
          </a:r>
          <a:r>
            <a:rPr b="1" lang="en-US" sz="1100">
              <a:solidFill>
                <a:schemeClr val="dk1"/>
              </a:solidFill>
              <a:latin typeface="Calibri"/>
              <a:ea typeface="Calibri"/>
              <a:cs typeface="Calibri"/>
              <a:sym typeface="Calibri"/>
            </a:rPr>
            <a:t> </a:t>
          </a:r>
          <a:r>
            <a:rPr b="1" i="1" lang="en-US" sz="1100">
              <a:solidFill>
                <a:schemeClr val="dk1"/>
              </a:solidFill>
              <a:latin typeface="Calibri"/>
              <a:ea typeface="Calibri"/>
              <a:cs typeface="Calibri"/>
              <a:sym typeface="Calibri"/>
            </a:rPr>
            <a:t>visión</a:t>
          </a:r>
          <a:r>
            <a:rPr lang="en-US" sz="1100">
              <a:solidFill>
                <a:schemeClr val="dk1"/>
              </a:solidFill>
              <a:latin typeface="Calibri"/>
              <a:ea typeface="Calibri"/>
              <a:cs typeface="Calibri"/>
              <a:sym typeface="Calibri"/>
            </a:rPr>
            <a:t> de CW es ser reconocida como empresa líder en el mercado de la capacitación en el País, ofreciendo un servicio educativo de alta calidad a un costo competitivo y en un ambiente a la vez cálido y formal.</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Los </a:t>
          </a:r>
          <a:r>
            <a:rPr b="1" i="1" lang="en-US" sz="1100">
              <a:solidFill>
                <a:schemeClr val="dk1"/>
              </a:solidFill>
              <a:latin typeface="Calibri"/>
              <a:ea typeface="Calibri"/>
              <a:cs typeface="Calibri"/>
              <a:sym typeface="Calibri"/>
            </a:rPr>
            <a:t>valores</a:t>
          </a:r>
          <a:r>
            <a:rPr b="1" lang="en-US" sz="110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que la caracterizan son el Entusiasmo, el Respeto, el buen Servicio y la Flexibilidad en el mismo, la Honestidad y la Responsabilidad con los clientes y colaboradores.</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Algunos de los cursos que imparte CW son:</a:t>
          </a:r>
          <a:endParaRPr sz="14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En el área Administrativa: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Administración Estratégica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Administración de Proyectos</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Administración en los Procesos de Control Interno</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Dirección Estratégica del Servicio al Cliente</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Toma de Decisiones en la Gerencia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Entre otros.</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En el área Pedagogía: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Aprendizaje Interactivo</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Evaluación de los Aprendizajes y Datos Informáticos</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Nuevas Tecnología en la Educación</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Software Educativo</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Tecnología Educativa Aplicada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Estadística para Educadores</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Entre otros.</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 </a:t>
          </a:r>
          <a:endParaRPr sz="1400"/>
        </a:p>
        <a:p>
          <a:pPr indent="0" lvl="0" marL="0" rtl="0" algn="l">
            <a:spcBef>
              <a:spcPts val="0"/>
            </a:spcBef>
            <a:spcAft>
              <a:spcPts val="0"/>
            </a:spcAft>
            <a:buClr>
              <a:schemeClr val="dk1"/>
            </a:buClr>
            <a:buSzPts val="1100"/>
            <a:buFont typeface="Calibri"/>
            <a:buNone/>
          </a:pPr>
          <a:r>
            <a:rPr b="1" lang="en-US" sz="1100">
              <a:solidFill>
                <a:schemeClr val="dk1"/>
              </a:solidFill>
              <a:latin typeface="Calibri"/>
              <a:ea typeface="Calibri"/>
              <a:cs typeface="Calibri"/>
              <a:sym typeface="Calibri"/>
            </a:rPr>
            <a:t>En el área informática: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Ofimática Básica</a:t>
          </a:r>
          <a:endParaRPr sz="1400"/>
        </a:p>
        <a:p>
          <a:pPr indent="0" lvl="1"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Word</a:t>
          </a:r>
          <a:endParaRPr sz="1400"/>
        </a:p>
        <a:p>
          <a:pPr indent="0" lvl="1"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Excel</a:t>
          </a:r>
          <a:endParaRPr sz="1400"/>
        </a:p>
        <a:p>
          <a:pPr indent="0" lvl="1"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PowerPoint</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Excel Avanzado VBA</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Administración de Proyectos de Tecnologías de Información</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Diseño Gráfico / Web</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Programación</a:t>
          </a:r>
          <a:endParaRPr sz="1400"/>
        </a:p>
        <a:p>
          <a:pPr indent="0" lvl="0" marL="0" rtl="0" algn="l">
            <a:spcBef>
              <a:spcPts val="0"/>
            </a:spcBef>
            <a:spcAft>
              <a:spcPts val="0"/>
            </a:spcAft>
            <a:buClr>
              <a:schemeClr val="dk1"/>
            </a:buClr>
            <a:buSzPts val="1100"/>
            <a:buFont typeface="Calibri"/>
            <a:buNone/>
          </a:pPr>
          <a:r>
            <a:rPr lang="en-US" sz="1100">
              <a:solidFill>
                <a:schemeClr val="dk1"/>
              </a:solidFill>
              <a:latin typeface="Calibri"/>
              <a:ea typeface="Calibri"/>
              <a:cs typeface="Calibri"/>
              <a:sym typeface="Calibri"/>
            </a:rPr>
            <a:t>Entre otros.</a:t>
          </a:r>
          <a:endParaRPr sz="1400"/>
        </a:p>
        <a:p>
          <a:pPr indent="0" lvl="0" marL="0" rtl="0" algn="l">
            <a:spcBef>
              <a:spcPts val="0"/>
            </a:spcBef>
            <a:spcAft>
              <a:spcPts val="0"/>
            </a:spcAft>
            <a:buSzPts val="1100"/>
            <a:buFont typeface="Arial"/>
            <a:buNone/>
          </a:pPr>
          <a:r>
            <a:t/>
          </a:r>
          <a:endParaRPr sz="1100"/>
        </a:p>
      </xdr:txBody>
    </xdr:sp>
    <xdr:clientData fLocksWithSheet="0"/>
  </xdr:oneCellAnchor>
  <xdr:oneCellAnchor>
    <xdr:from>
      <xdr:col>4</xdr:col>
      <xdr:colOff>0</xdr:colOff>
      <xdr:row>0</xdr:row>
      <xdr:rowOff>0</xdr:rowOff>
    </xdr:from>
    <xdr:ext cx="1962150" cy="1333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152400</xdr:colOff>
      <xdr:row>2</xdr:row>
      <xdr:rowOff>152400</xdr:rowOff>
    </xdr:from>
    <xdr:ext cx="11525250" cy="8715375"/>
    <xdr:sp>
      <xdr:nvSpPr>
        <xdr:cNvPr id="5" name="Shape 5"/>
        <xdr:cNvSpPr txBox="1"/>
      </xdr:nvSpPr>
      <xdr:spPr>
        <a:xfrm>
          <a:off x="572150" y="438800"/>
          <a:ext cx="11501700" cy="11499300"/>
        </a:xfrm>
        <a:prstGeom prst="rect">
          <a:avLst/>
        </a:prstGeom>
        <a:noFill/>
        <a:ln>
          <a:noFill/>
        </a:ln>
      </xdr:spPr>
      <xdr:txBody>
        <a:bodyPr anchorCtr="0" anchor="t" bIns="91425" lIns="91425" spcFirstLastPara="1" rIns="91425" wrap="square" tIns="91425">
          <a:noAutofit/>
        </a:bodyPr>
        <a:lstStyle/>
        <a:p>
          <a:pPr indent="0" lvl="0" marL="0" rtl="0" algn="just">
            <a:lnSpc>
              <a:spcPct val="115000"/>
            </a:lnSpc>
            <a:spcBef>
              <a:spcPts val="1200"/>
            </a:spcBef>
            <a:spcAft>
              <a:spcPts val="0"/>
            </a:spcAft>
            <a:buNone/>
          </a:pPr>
          <a:r>
            <a:rPr lang="en-US" sz="1000"/>
            <a:t>Se observa en primer lugar la estructura de los gastos operativos de la organización. El total mensual asciende a $97,000 pesos, siendo los sueldos la partida más representativa con $60,000, lo que equivale a más del sesenta por ciento del total. Le siguen la renta con $20,000, mientras que los servicios como luz, agua e internet representan un gasto menor en comparación, lo cual indica que la mayor inversión se concentra en el recurso humano.</a:t>
          </a:r>
          <a:endParaRPr sz="1000"/>
        </a:p>
        <a:p>
          <a:pPr indent="0" lvl="0" marL="0" rtl="0" algn="just">
            <a:lnSpc>
              <a:spcPct val="115000"/>
            </a:lnSpc>
            <a:spcBef>
              <a:spcPts val="1200"/>
            </a:spcBef>
            <a:spcAft>
              <a:spcPts val="0"/>
            </a:spcAft>
            <a:buNone/>
          </a:pPr>
          <a:r>
            <a:rPr lang="en-US" sz="1000"/>
            <a:t>En cuanto a la metodología de impartición de los cursos, se aprecia que la modalidad en línea es la más utilizada con 219 registros, lo que representa más de dos tercios del total. La modalidad in situ queda en segundo lugar con 102 cursos, mientras que los cursos personalizados apenas suman 14. Esto refleja una clara preferencia de los clientes por la educación a distancia, probablemente por la flexibilidad y el ahorro en tiempo y traslado que ofrece, aunque también puede verse como un área de oportunidad para impulsar los cursos personalizados, los cuales suelen tener un precio más alto y generar un margen mayor.</a:t>
          </a:r>
          <a:endParaRPr sz="1000"/>
        </a:p>
        <a:p>
          <a:pPr indent="0" lvl="0" marL="0" rtl="0" algn="just">
            <a:lnSpc>
              <a:spcPct val="115000"/>
            </a:lnSpc>
            <a:spcBef>
              <a:spcPts val="1200"/>
            </a:spcBef>
            <a:spcAft>
              <a:spcPts val="0"/>
            </a:spcAft>
            <a:buNone/>
          </a:pPr>
          <a:r>
            <a:rPr lang="en-US" sz="1000"/>
            <a:t>Respecto al perfil de los clientes, los ejecutivos son quienes demandan más cursos, con 145 registros, seguidos por los estudiantes con 118. Los empleados acumulan 55, los docentes 39 y los particulares apenas 3. Esto demuestra que el enfoque principal del negocio está orientado hacia clientes corporativos y estudiantes, quedando el mercado individual casi sin atender. La concentración en estos dos segmentos ofrece estabilidad, pero también implica un riesgo en caso de que la demanda corporativa disminuya.</a:t>
          </a:r>
          <a:endParaRPr sz="1000"/>
        </a:p>
        <a:p>
          <a:pPr indent="0" lvl="0" marL="0" rtl="0" algn="just">
            <a:lnSpc>
              <a:spcPct val="115000"/>
            </a:lnSpc>
            <a:spcBef>
              <a:spcPts val="1200"/>
            </a:spcBef>
            <a:spcAft>
              <a:spcPts val="0"/>
            </a:spcAft>
            <a:buNone/>
          </a:pPr>
          <a:r>
            <a:rPr lang="en-US" sz="1000"/>
            <a:t>Los ingresos generados por curso muestran que las capacitaciones más rentables son Administración de Proyectos y Dirección Estratégica del Capital Humano, que juntas superan los dos millones y medio de pesos en ingresos. Otros cursos con buen desempeño son Evaluación de los Aprendizajes y Nuevas Tecnologías en la Educación, aunque con cantidades más bajas. En contraste, cursos como Tecnologías Educativas Aplicadas y Programación en Visual Basic generan montos marginales, lo cual indica que no tienen gran aceptación o están dirigidos a un nicho muy pequeño. El ingreso total por todos los cursos alcanza la cifra de $2,574,900, lo cual representa una rentabilidad considerable si se compara con los gastos fijos.</a:t>
          </a:r>
          <a:endParaRPr sz="1000"/>
        </a:p>
        <a:p>
          <a:pPr indent="0" lvl="0" marL="0" rtl="0" algn="just">
            <a:lnSpc>
              <a:spcPct val="115000"/>
            </a:lnSpc>
            <a:spcBef>
              <a:spcPts val="1200"/>
            </a:spcBef>
            <a:spcAft>
              <a:spcPts val="0"/>
            </a:spcAft>
            <a:buNone/>
          </a:pPr>
          <a:r>
            <a:rPr lang="en-US" sz="1000"/>
            <a:t>En lo referente a los precios según modalidad, se identifica que los cursos en línea son los más económicos, los presenciales tienen un costo intermedio y los personalizados son los más altos. Por ejemplo, el curso de Administración cuesta $18,000 en modalidad presencial, $16,200 en línea y $19,200 si es personalizado. Esta diferencia de precios abre la posibilidad de enfocar estrategias de marketing hacia la personalización, sobre todo en el segmento de ejecutivos, quienes representan el público con mayor capacidad adquisitiva.</a:t>
          </a:r>
          <a:endParaRPr sz="1000"/>
        </a:p>
        <a:p>
          <a:pPr indent="0" lvl="0" marL="0" rtl="0" algn="just">
            <a:lnSpc>
              <a:spcPct val="115000"/>
            </a:lnSpc>
            <a:spcBef>
              <a:spcPts val="1200"/>
            </a:spcBef>
            <a:spcAft>
              <a:spcPts val="0"/>
            </a:spcAft>
            <a:buNone/>
          </a:pPr>
          <a:r>
            <a:rPr lang="en-US" sz="1000"/>
            <a:t>En el aspecto de los costos de los instructores, la tarifa promedio por hora es de $550. Dependiendo de la duración de cada curso, el gasto total puede oscilar entre los $8,800 y los $21,850. Los cursos más largos, como PowerPoint con 26 horas, tienden a ser los más costosos, mientras que capacitaciones más cortas como Estadística para la Educación resultan más baratas.</a:t>
          </a:r>
          <a:endParaRPr sz="1000"/>
        </a:p>
        <a:p>
          <a:pPr indent="0" lvl="0" marL="0" rtl="0" algn="just">
            <a:lnSpc>
              <a:spcPct val="115000"/>
            </a:lnSpc>
            <a:spcBef>
              <a:spcPts val="1200"/>
            </a:spcBef>
            <a:spcAft>
              <a:spcPts val="0"/>
            </a:spcAft>
            <a:buNone/>
          </a:pPr>
          <a:r>
            <a:rPr lang="en-US" sz="1000"/>
            <a:t>Si se observan los clientes y su frecuencia, se aprecia que la mayor parte de las solicitudes se concentran en pocas empresas. La Empresa 2 es la que más demanda presenta con 47 cursos, seguida por la Empresa 4 con 42, la Empresa 3 con 39 y la Empresa 1 con 35. En cambio, otras organizaciones como la Empresa 8, la Empresa 9 y la Empresa 10 apenas registran una solicitud cada una. Esto revela una concentración de la cartera de clientes en unos pocos actores, lo cual garantiza volumen, pero también genera dependencia y vulnerabilidad si alguno de estos clientes decide dejar de contratar.</a:t>
          </a:r>
          <a:endParaRPr sz="1000"/>
        </a:p>
        <a:p>
          <a:pPr indent="0" lvl="0" marL="0" rtl="0" algn="just">
            <a:lnSpc>
              <a:spcPct val="115000"/>
            </a:lnSpc>
            <a:spcBef>
              <a:spcPts val="1200"/>
            </a:spcBef>
            <a:spcAft>
              <a:spcPts val="0"/>
            </a:spcAft>
            <a:buNone/>
          </a:pPr>
          <a:r>
            <a:rPr lang="en-US" sz="1000"/>
            <a:t>Finalmente, al analizar la distribución mensual de la demanda, se observa que los primeros meses del año concentran la mayor cantidad de solicitudes, siendo marzo con 124 y abril con 95 los de mayor actividad. En cambio, meses como agosto, octubre y diciembre apenas registran un curso, lo que evidencia una fuerte estacionalidad. Esto puede deberse a la planeación anual de las empresas, que concentran sus capacitaciones en el primer semestre del año.</a:t>
          </a:r>
          <a:endParaRPr sz="1000"/>
        </a:p>
        <a:p>
          <a:pPr indent="0" lvl="0" marL="0" rtl="0" algn="just">
            <a:lnSpc>
              <a:spcPct val="115000"/>
            </a:lnSpc>
            <a:spcBef>
              <a:spcPts val="1200"/>
            </a:spcBef>
            <a:spcAft>
              <a:spcPts val="0"/>
            </a:spcAft>
            <a:buNone/>
          </a:pPr>
          <a:r>
            <a:rPr lang="en-US" sz="1000"/>
            <a:t>Con ingresos que superan ampliamente los gastos operativos y con un mercado bien definido en el sector corporativo y estudiantil.</a:t>
          </a:r>
          <a:endParaRPr sz="1000"/>
        </a:p>
        <a:p>
          <a:pPr indent="0" lvl="0" marL="0" rtl="0" algn="just">
            <a:lnSpc>
              <a:spcPct val="115000"/>
            </a:lnSpc>
            <a:spcBef>
              <a:spcPts val="1200"/>
            </a:spcBef>
            <a:spcAft>
              <a:spcPts val="0"/>
            </a:spcAft>
            <a:buNone/>
          </a:pPr>
          <a:r>
            <a:rPr lang="en-US" sz="1000"/>
            <a:t>No obstante, todo lo anterior se plantea bajo un escenario optimista en el que todos los clientes confirman sus pagos y cada curso solicitado se lleva a cabo de manera efectiva. En este escenario ideal, los ingresos proyectados superan ampliamente los costos, generando márgenes de ganancia elevados. Sin embargo, en un escenario más realista, es necesario considerar que no todos los clientes confirman sus inscripciones, lo que reduce de forma significativa los ingresos y puede incluso llevar a que la empresa enfrente pérdidas.</a:t>
          </a:r>
          <a:endParaRPr sz="1000"/>
        </a:p>
        <a:p>
          <a:pPr indent="0" lvl="0" marL="0" rtl="0" algn="just">
            <a:lnSpc>
              <a:spcPct val="115000"/>
            </a:lnSpc>
            <a:spcBef>
              <a:spcPts val="1200"/>
            </a:spcBef>
            <a:spcAft>
              <a:spcPts val="0"/>
            </a:spcAft>
            <a:buNone/>
          </a:pPr>
          <a:r>
            <a:rPr lang="en-US" sz="1000"/>
            <a:t>Otro factor importante es que la impartición de cursos en línea y en la sede de la empresa implica un mayor número de horas que deben cubrir los instructores, lo que incrementa los costos. Además, cuando una misma empresa solicita varios cursos en un mismo mes, pero estos no inician de manera simultánea, se genera un desajuste en la asignación de horas y recursos, aumentando aún más los gastos operativos sin asegurar la rentabilidad esperada.</a:t>
          </a:r>
          <a:endParaRPr sz="1000"/>
        </a:p>
        <a:p>
          <a:pPr indent="0" lvl="0" marL="0" rtl="0" algn="just">
            <a:lnSpc>
              <a:spcPct val="115000"/>
            </a:lnSpc>
            <a:spcBef>
              <a:spcPts val="1200"/>
            </a:spcBef>
            <a:spcAft>
              <a:spcPts val="0"/>
            </a:spcAft>
            <a:buNone/>
          </a:pPr>
          <a:r>
            <a:rPr lang="en-US" sz="1000"/>
            <a:t>En el caso de los cursos personalizados, aunque tienen precios más altos, representan un desafío mayor, ya que requieren atención individualizada, mayor preparación y un seguimiento específico. En muchos casos, los costos asociados a esta modalidad terminan siendo más elevados que los ingresos obtenidos, lo que se traduce en pérdidas si no se administra de manera adecuada.</a:t>
          </a:r>
          <a:endParaRPr sz="1000"/>
        </a:p>
        <a:p>
          <a:pPr indent="0" lvl="0" marL="0" rtl="0" algn="just">
            <a:lnSpc>
              <a:spcPct val="115000"/>
            </a:lnSpc>
            <a:spcBef>
              <a:spcPts val="1200"/>
            </a:spcBef>
            <a:spcAft>
              <a:spcPts val="0"/>
            </a:spcAft>
            <a:buNone/>
          </a:pPr>
          <a:r>
            <a:rPr lang="en-US" sz="1000"/>
            <a:t>El aspecto positivo es que, pese a estos riesgos financieros, los clientes muestran un alto nivel de satisfacción con la calidad de los cursos recibidos. Esto representa una fortaleza de la empresa, pues garantiza reputación y fidelización. Sin embargo, es recomendable actualizar los contenidos y adaptarlos constantemente a las nuevas tendencias educativas y necesidades del mercado, ya que esto no solo permitirá mantener el interés de los clientes actuales, sino también atraer nuevos segmentos y diversificar el portafolio de ingresos.</a:t>
          </a:r>
          <a:endParaRPr sz="1000"/>
        </a:p>
        <a:p>
          <a:pPr indent="0" lvl="0" marL="0" rtl="0" algn="l">
            <a:spcBef>
              <a:spcPts val="1200"/>
            </a:spcBef>
            <a:spcAft>
              <a:spcPts val="0"/>
            </a:spcAft>
            <a:buNone/>
          </a:pPr>
          <a:r>
            <a:t/>
          </a:r>
          <a:endParaRPr sz="1200"/>
        </a:p>
      </xdr:txBody>
    </xdr:sp>
    <xdr:clientData fLocksWithSheet="0"/>
  </xdr:oneCellAnchor>
</xdr:wsDr>
</file>

<file path=xl/tables/table1.xml><?xml version="1.0" encoding="utf-8"?>
<table xmlns="http://schemas.openxmlformats.org/spreadsheetml/2006/main" ref="A1:I23" displayName="Table_1" name="Table_1" id="1">
  <tableColumns count="9">
    <tableColumn name="MATRICULA" id="1"/>
    <tableColumn name="NOMBRE" id="2"/>
    <tableColumn name="SEXO" id="3"/>
    <tableColumn name="DIRECCIÓN" id="4"/>
    <tableColumn name="TELEFONO" id="5"/>
    <tableColumn name="CORREO" id="6"/>
    <tableColumn name="ADMINISTRACIÓN" id="7"/>
    <tableColumn name="PEDAGOÍA" id="8"/>
    <tableColumn name="INFORMÁTICA " id="9"/>
  </tableColumns>
  <tableStyleInfo name="INSTRUCTORES-style" showColumnStripes="0" showFirstColumn="1" showLastColumn="1" showRowStripes="1"/>
</table>
</file>

<file path=xl/tables/table2.xml><?xml version="1.0" encoding="utf-8"?>
<table xmlns="http://schemas.openxmlformats.org/spreadsheetml/2006/main" ref="A1:H18" displayName="Table_2" name="Table_2" id="2">
  <tableColumns count="8">
    <tableColumn name="MATRICULA" id="1"/>
    <tableColumn name="CURSO" id="2"/>
    <tableColumn name="DURACIÓN (HRS)" id="3"/>
    <tableColumn name="AREA" id="4"/>
    <tableColumn name="PRECIO IN SITU" id="5"/>
    <tableColumn name="PRECIO ON LINE" id="6"/>
    <tableColumn name="PERSONALIZADA" id="7"/>
    <tableColumn name="PAGO AL INSTRUCTOR" id="8"/>
  </tableColumns>
  <tableStyleInfo name="CURS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4.71"/>
    <col customWidth="1" min="3" max="3" width="10.71"/>
    <col customWidth="1" min="4" max="4" width="20.43"/>
    <col customWidth="1" min="5" max="5" width="10.71"/>
    <col customWidth="1" min="6" max="6" width="5.57"/>
    <col customWidth="1" min="7" max="7" width="11.86"/>
    <col customWidth="1" min="8" max="9" width="29.14"/>
    <col customWidth="1" min="10" max="10" width="16.57"/>
    <col customWidth="1" min="11" max="11" width="22.71"/>
    <col customWidth="1" min="12" max="12" width="23.14"/>
    <col customWidth="1" min="13" max="13" width="54.71"/>
    <col customWidth="1" min="14" max="14" width="19.0"/>
    <col customWidth="1" min="15" max="15" width="54.71"/>
    <col customWidth="1" min="16" max="16" width="13.29"/>
    <col customWidth="1" min="17" max="17" width="16.86"/>
    <col customWidth="1" min="18" max="18" width="10.71"/>
    <col customWidth="1" min="19" max="20" width="21.14"/>
    <col customWidth="1" min="21" max="21" width="55.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c r="A2" s="2" t="s">
        <v>21</v>
      </c>
      <c r="B2" s="2" t="s">
        <v>22</v>
      </c>
      <c r="C2" s="2" t="s">
        <v>23</v>
      </c>
      <c r="D2" s="2" t="s">
        <v>24</v>
      </c>
      <c r="E2" s="2" t="s">
        <v>25</v>
      </c>
      <c r="F2" s="2" t="s">
        <v>26</v>
      </c>
      <c r="G2" s="2">
        <v>58.0</v>
      </c>
      <c r="H2" s="2" t="str">
        <f t="shared" ref="H2:H336" si="1">CONCATENATE("DOMICILIO CONOCIDO ",A2)</f>
        <v>DOMICILIO CONOCIDO M-00186</v>
      </c>
      <c r="I2" s="2" t="str">
        <f>LOOKUP(C2,EMPRESAS!B$1:B$11,EMPRESAS!D$1:D$11)</f>
        <v>CIUDAD DE MÉXICO</v>
      </c>
      <c r="J2" s="2" t="str">
        <f t="shared" ref="J2:J336" si="2">CONCATENATE("CELULAR ",A2)</f>
        <v>CELULAR M-00186</v>
      </c>
      <c r="K2" s="2" t="str">
        <f t="shared" ref="K2:K336" si="3">CONCATENATE(A2,"@CORREO.COM")</f>
        <v>M-00186@CORREO.COM</v>
      </c>
      <c r="L2" s="2" t="s">
        <v>27</v>
      </c>
      <c r="M2" s="2" t="s">
        <v>28</v>
      </c>
      <c r="N2" s="3">
        <f>VLOOKUP(M2,CURSOS!B$2:G$18,2,FALSE)</f>
        <v>20</v>
      </c>
      <c r="O2" s="2"/>
      <c r="P2" s="2" t="s">
        <v>29</v>
      </c>
      <c r="Q2" s="2" t="s">
        <v>30</v>
      </c>
      <c r="R2" s="4">
        <f>IF(Q2="in situ",LOOKUP(M2,CURSOS!B$2:G$18,CURSOS!E$2:E$18),IF(Q2="ON LINE",LOOKUP(M2,CURSOS!B$2:G$18,CURSOS!F$2:F$18),IF(Q2="PERSONALIZADA",LOOKUP(M2,CURSOS!B$2:G$18,CURSOS!G$2:G$18),0)))</f>
        <v>8000</v>
      </c>
      <c r="S2" s="2" t="s">
        <v>31</v>
      </c>
      <c r="T2" s="2"/>
      <c r="U2" s="2" t="s">
        <v>32</v>
      </c>
    </row>
    <row r="3">
      <c r="A3" s="2" t="s">
        <v>33</v>
      </c>
      <c r="B3" s="2" t="s">
        <v>34</v>
      </c>
      <c r="C3" s="2" t="s">
        <v>35</v>
      </c>
      <c r="D3" s="2" t="s">
        <v>36</v>
      </c>
      <c r="E3" s="2" t="s">
        <v>37</v>
      </c>
      <c r="F3" s="2" t="s">
        <v>38</v>
      </c>
      <c r="G3" s="2">
        <v>36.0</v>
      </c>
      <c r="H3" s="2" t="str">
        <f t="shared" si="1"/>
        <v>DOMICILIO CONOCIDO M-00345</v>
      </c>
      <c r="I3" s="2" t="str">
        <f>LOOKUP(C3,EMPRESAS!B$1:B$11,EMPRESAS!D$1:D$11)</f>
        <v>ACAYUCAN</v>
      </c>
      <c r="J3" s="2" t="str">
        <f t="shared" si="2"/>
        <v>CELULAR M-00345</v>
      </c>
      <c r="K3" s="2" t="str">
        <f t="shared" si="3"/>
        <v>M-00345@CORREO.COM</v>
      </c>
      <c r="L3" s="2" t="s">
        <v>39</v>
      </c>
      <c r="M3" s="2" t="s">
        <v>40</v>
      </c>
      <c r="N3" s="3">
        <f>VLOOKUP(M3,CURSOS!B$2:G$18,2,FALSE)</f>
        <v>20</v>
      </c>
      <c r="O3" s="2" t="s">
        <v>41</v>
      </c>
      <c r="P3" s="2" t="s">
        <v>42</v>
      </c>
      <c r="Q3" s="2" t="s">
        <v>30</v>
      </c>
      <c r="R3" s="4">
        <f>IF(Q3="in situ",LOOKUP(M3,CURSOS!B$2:G$18,CURSOS!E$2:E$18),IF(Q3="ON LINE",LOOKUP(M3,CURSOS!B$2:G$18,CURSOS!F$2:F$18),IF(Q3="PERSONALIZADA",LOOKUP(M3,CURSOS!B$2:G$18,CURSOS!G$2:G$18),0)))</f>
        <v>8000</v>
      </c>
      <c r="S3" s="2" t="s">
        <v>43</v>
      </c>
      <c r="T3" s="2" t="s">
        <v>44</v>
      </c>
      <c r="U3" s="2" t="s">
        <v>45</v>
      </c>
    </row>
    <row r="4">
      <c r="A4" s="2" t="s">
        <v>46</v>
      </c>
      <c r="B4" s="2" t="s">
        <v>47</v>
      </c>
      <c r="C4" s="2" t="s">
        <v>48</v>
      </c>
      <c r="D4" s="2" t="s">
        <v>49</v>
      </c>
      <c r="E4" s="2" t="s">
        <v>50</v>
      </c>
      <c r="F4" s="2" t="s">
        <v>38</v>
      </c>
      <c r="G4" s="2">
        <v>42.0</v>
      </c>
      <c r="H4" s="2" t="str">
        <f t="shared" si="1"/>
        <v>DOMICILIO CONOCIDO M-00379</v>
      </c>
      <c r="I4" s="2" t="str">
        <f>LOOKUP(C4,EMPRESAS!B$1:B$11,EMPRESAS!D$1:D$11)</f>
        <v>CÓRDOBA</v>
      </c>
      <c r="J4" s="2" t="str">
        <f t="shared" si="2"/>
        <v>CELULAR M-00379</v>
      </c>
      <c r="K4" s="2" t="str">
        <f t="shared" si="3"/>
        <v>M-00379@CORREO.COM</v>
      </c>
      <c r="L4" s="2" t="s">
        <v>51</v>
      </c>
      <c r="M4" s="2" t="s">
        <v>52</v>
      </c>
      <c r="N4" s="3">
        <f>VLOOKUP(M4,CURSOS!B$2:G$18,2,FALSE)</f>
        <v>20</v>
      </c>
      <c r="O4" s="2"/>
      <c r="P4" s="2" t="s">
        <v>29</v>
      </c>
      <c r="Q4" s="2" t="s">
        <v>53</v>
      </c>
      <c r="R4" s="4">
        <f>IF(Q4="in situ",LOOKUP(M4,CURSOS!B$2:G$18,CURSOS!E$2:E$18),IF(Q4="ON LINE",LOOKUP(M4,CURSOS!B$2:G$18,CURSOS!F$2:F$18),IF(Q4="PERSONALIZADA",LOOKUP(M4,CURSOS!B$2:G$18,CURSOS!G$2:G$18),0)))</f>
        <v>8800</v>
      </c>
      <c r="S4" s="2" t="s">
        <v>54</v>
      </c>
      <c r="T4" s="2"/>
      <c r="U4" s="2" t="s">
        <v>55</v>
      </c>
    </row>
    <row r="5">
      <c r="A5" s="2" t="s">
        <v>56</v>
      </c>
      <c r="B5" s="2" t="s">
        <v>57</v>
      </c>
      <c r="C5" s="2" t="s">
        <v>58</v>
      </c>
      <c r="D5" s="2" t="s">
        <v>59</v>
      </c>
      <c r="E5" s="2" t="s">
        <v>37</v>
      </c>
      <c r="F5" s="2" t="s">
        <v>26</v>
      </c>
      <c r="G5" s="2">
        <v>48.0</v>
      </c>
      <c r="H5" s="2" t="str">
        <f t="shared" si="1"/>
        <v>DOMICILIO CONOCIDO M-00267</v>
      </c>
      <c r="I5" s="2" t="str">
        <f>LOOKUP(C5,EMPRESAS!B$1:B$11,EMPRESAS!D$1:D$11)</f>
        <v>OAXACA</v>
      </c>
      <c r="J5" s="2" t="str">
        <f t="shared" si="2"/>
        <v>CELULAR M-00267</v>
      </c>
      <c r="K5" s="2" t="str">
        <f t="shared" si="3"/>
        <v>M-00267@CORREO.COM</v>
      </c>
      <c r="L5" s="2" t="s">
        <v>60</v>
      </c>
      <c r="M5" s="2" t="s">
        <v>61</v>
      </c>
      <c r="N5" s="3">
        <f>VLOOKUP(M5,CURSOS!B$2:G$18,2,FALSE)</f>
        <v>25</v>
      </c>
      <c r="O5" s="2" t="s">
        <v>62</v>
      </c>
      <c r="P5" s="2" t="s">
        <v>42</v>
      </c>
      <c r="Q5" s="2" t="s">
        <v>53</v>
      </c>
      <c r="R5" s="4">
        <f>IF(Q5="in situ",LOOKUP(M5,CURSOS!B$2:G$18,CURSOS!E$2:E$18),IF(Q5="ON LINE",LOOKUP(M5,CURSOS!B$2:G$18,CURSOS!F$2:F$18),IF(Q5="PERSONALIZADA",LOOKUP(M5,CURSOS!B$2:G$18,CURSOS!G$2:G$18),0)))</f>
        <v>6400</v>
      </c>
      <c r="S5" s="2" t="s">
        <v>24</v>
      </c>
      <c r="T5" s="2" t="s">
        <v>44</v>
      </c>
      <c r="U5" s="2" t="s">
        <v>63</v>
      </c>
    </row>
    <row r="6">
      <c r="A6" s="2" t="s">
        <v>64</v>
      </c>
      <c r="B6" s="2" t="s">
        <v>65</v>
      </c>
      <c r="C6" s="2" t="s">
        <v>48</v>
      </c>
      <c r="D6" s="2" t="s">
        <v>59</v>
      </c>
      <c r="E6" s="2" t="s">
        <v>50</v>
      </c>
      <c r="F6" s="2" t="s">
        <v>38</v>
      </c>
      <c r="G6" s="2">
        <v>29.0</v>
      </c>
      <c r="H6" s="2" t="str">
        <f t="shared" si="1"/>
        <v>DOMICILIO CONOCIDO M-00380</v>
      </c>
      <c r="I6" s="2" t="str">
        <f>LOOKUP(C6,EMPRESAS!B$1:B$11,EMPRESAS!D$1:D$11)</f>
        <v>CÓRDOBA</v>
      </c>
      <c r="J6" s="2" t="str">
        <f t="shared" si="2"/>
        <v>CELULAR M-00380</v>
      </c>
      <c r="K6" s="2" t="str">
        <f t="shared" si="3"/>
        <v>M-00380@CORREO.COM</v>
      </c>
      <c r="L6" s="2" t="s">
        <v>51</v>
      </c>
      <c r="M6" s="2" t="s">
        <v>52</v>
      </c>
      <c r="N6" s="3">
        <f>VLOOKUP(M6,CURSOS!B$2:G$18,2,FALSE)</f>
        <v>20</v>
      </c>
      <c r="O6" s="2"/>
      <c r="P6" s="2" t="s">
        <v>29</v>
      </c>
      <c r="Q6" s="2" t="s">
        <v>53</v>
      </c>
      <c r="R6" s="4">
        <f>IF(Q6="in situ",LOOKUP(M6,CURSOS!B$2:G$18,CURSOS!E$2:E$18),IF(Q6="ON LINE",LOOKUP(M6,CURSOS!B$2:G$18,CURSOS!F$2:F$18),IF(Q6="PERSONALIZADA",LOOKUP(M6,CURSOS!B$2:G$18,CURSOS!G$2:G$18),0)))</f>
        <v>8800</v>
      </c>
      <c r="S6" s="2" t="s">
        <v>54</v>
      </c>
      <c r="T6" s="2"/>
      <c r="U6" s="2" t="s">
        <v>55</v>
      </c>
    </row>
    <row r="7">
      <c r="A7" s="2" t="s">
        <v>66</v>
      </c>
      <c r="B7" s="2" t="s">
        <v>67</v>
      </c>
      <c r="C7" s="2" t="s">
        <v>48</v>
      </c>
      <c r="D7" s="2" t="s">
        <v>36</v>
      </c>
      <c r="E7" s="2" t="s">
        <v>50</v>
      </c>
      <c r="F7" s="2" t="s">
        <v>38</v>
      </c>
      <c r="G7" s="2">
        <v>46.0</v>
      </c>
      <c r="H7" s="2" t="str">
        <f t="shared" si="1"/>
        <v>DOMICILIO CONOCIDO M-00381</v>
      </c>
      <c r="I7" s="2" t="str">
        <f>LOOKUP(C7,EMPRESAS!B$1:B$11,EMPRESAS!D$1:D$11)</f>
        <v>CÓRDOBA</v>
      </c>
      <c r="J7" s="2" t="str">
        <f t="shared" si="2"/>
        <v>CELULAR M-00381</v>
      </c>
      <c r="K7" s="2" t="str">
        <f t="shared" si="3"/>
        <v>M-00381@CORREO.COM</v>
      </c>
      <c r="L7" s="2" t="s">
        <v>51</v>
      </c>
      <c r="M7" s="2" t="s">
        <v>52</v>
      </c>
      <c r="N7" s="3">
        <f>VLOOKUP(M7,CURSOS!B$2:G$18,2,FALSE)</f>
        <v>20</v>
      </c>
      <c r="O7" s="2"/>
      <c r="P7" s="2" t="s">
        <v>29</v>
      </c>
      <c r="Q7" s="2" t="s">
        <v>53</v>
      </c>
      <c r="R7" s="4">
        <f>IF(Q7="in situ",LOOKUP(M7,CURSOS!B$2:G$18,CURSOS!E$2:E$18),IF(Q7="ON LINE",LOOKUP(M7,CURSOS!B$2:G$18,CURSOS!F$2:F$18),IF(Q7="PERSONALIZADA",LOOKUP(M7,CURSOS!B$2:G$18,CURSOS!G$2:G$18),0)))</f>
        <v>8800</v>
      </c>
      <c r="S7" s="2" t="s">
        <v>54</v>
      </c>
      <c r="T7" s="2"/>
      <c r="U7" s="2" t="s">
        <v>55</v>
      </c>
    </row>
    <row r="8">
      <c r="A8" s="2" t="s">
        <v>68</v>
      </c>
      <c r="B8" s="2" t="s">
        <v>69</v>
      </c>
      <c r="C8" s="2" t="s">
        <v>23</v>
      </c>
      <c r="D8" s="2" t="s">
        <v>36</v>
      </c>
      <c r="E8" s="2" t="s">
        <v>25</v>
      </c>
      <c r="F8" s="2" t="s">
        <v>38</v>
      </c>
      <c r="G8" s="2">
        <v>18.0</v>
      </c>
      <c r="H8" s="2" t="str">
        <f t="shared" si="1"/>
        <v>DOMICILIO CONOCIDO M-00187</v>
      </c>
      <c r="I8" s="2" t="str">
        <f>LOOKUP(C8,EMPRESAS!B$1:B$11,EMPRESAS!D$1:D$11)</f>
        <v>CIUDAD DE MÉXICO</v>
      </c>
      <c r="J8" s="2" t="str">
        <f t="shared" si="2"/>
        <v>CELULAR M-00187</v>
      </c>
      <c r="K8" s="2" t="str">
        <f t="shared" si="3"/>
        <v>M-00187@CORREO.COM</v>
      </c>
      <c r="L8" s="2" t="s">
        <v>27</v>
      </c>
      <c r="M8" s="2" t="s">
        <v>28</v>
      </c>
      <c r="N8" s="3">
        <f>VLOOKUP(M8,CURSOS!B$2:G$18,2,FALSE)</f>
        <v>20</v>
      </c>
      <c r="O8" s="2"/>
      <c r="P8" s="2" t="s">
        <v>29</v>
      </c>
      <c r="Q8" s="2" t="s">
        <v>30</v>
      </c>
      <c r="R8" s="4">
        <f>IF(Q8="in situ",LOOKUP(M8,CURSOS!B$2:G$18,CURSOS!E$2:E$18),IF(Q8="ON LINE",LOOKUP(M8,CURSOS!B$2:G$18,CURSOS!F$2:F$18),IF(Q8="PERSONALIZADA",LOOKUP(M8,CURSOS!B$2:G$18,CURSOS!G$2:G$18),0)))</f>
        <v>8000</v>
      </c>
      <c r="S8" s="2" t="s">
        <v>31</v>
      </c>
      <c r="T8" s="2"/>
      <c r="U8" s="2" t="s">
        <v>32</v>
      </c>
    </row>
    <row r="9">
      <c r="A9" s="2" t="s">
        <v>70</v>
      </c>
      <c r="B9" s="2" t="s">
        <v>71</v>
      </c>
      <c r="C9" s="2" t="s">
        <v>35</v>
      </c>
      <c r="D9" s="2" t="s">
        <v>49</v>
      </c>
      <c r="E9" s="2" t="s">
        <v>37</v>
      </c>
      <c r="F9" s="2" t="s">
        <v>38</v>
      </c>
      <c r="G9" s="2">
        <v>51.0</v>
      </c>
      <c r="H9" s="2" t="str">
        <f t="shared" si="1"/>
        <v>DOMICILIO CONOCIDO M-00346</v>
      </c>
      <c r="I9" s="2" t="str">
        <f>LOOKUP(C9,EMPRESAS!B$1:B$11,EMPRESAS!D$1:D$11)</f>
        <v>ACAYUCAN</v>
      </c>
      <c r="J9" s="2" t="str">
        <f t="shared" si="2"/>
        <v>CELULAR M-00346</v>
      </c>
      <c r="K9" s="2" t="str">
        <f t="shared" si="3"/>
        <v>M-00346@CORREO.COM</v>
      </c>
      <c r="L9" s="2" t="s">
        <v>39</v>
      </c>
      <c r="M9" s="2" t="s">
        <v>40</v>
      </c>
      <c r="N9" s="3">
        <f>VLOOKUP(M9,CURSOS!B$2:G$18,2,FALSE)</f>
        <v>20</v>
      </c>
      <c r="O9" s="2" t="s">
        <v>41</v>
      </c>
      <c r="P9" s="2" t="s">
        <v>42</v>
      </c>
      <c r="Q9" s="2" t="s">
        <v>30</v>
      </c>
      <c r="R9" s="4">
        <f>IF(Q9="in situ",LOOKUP(M9,CURSOS!B$2:G$18,CURSOS!E$2:E$18),IF(Q9="ON LINE",LOOKUP(M9,CURSOS!B$2:G$18,CURSOS!F$2:F$18),IF(Q9="PERSONALIZADA",LOOKUP(M9,CURSOS!B$2:G$18,CURSOS!G$2:G$18),0)))</f>
        <v>8000</v>
      </c>
      <c r="S9" s="2" t="s">
        <v>43</v>
      </c>
      <c r="T9" s="2" t="s">
        <v>44</v>
      </c>
      <c r="U9" s="2" t="s">
        <v>45</v>
      </c>
    </row>
    <row r="10">
      <c r="A10" s="2" t="s">
        <v>72</v>
      </c>
      <c r="B10" s="2" t="s">
        <v>73</v>
      </c>
      <c r="C10" s="2" t="s">
        <v>23</v>
      </c>
      <c r="D10" s="2" t="s">
        <v>49</v>
      </c>
      <c r="E10" s="2" t="s">
        <v>25</v>
      </c>
      <c r="F10" s="2" t="s">
        <v>38</v>
      </c>
      <c r="G10" s="2">
        <v>27.0</v>
      </c>
      <c r="H10" s="2" t="str">
        <f t="shared" si="1"/>
        <v>DOMICILIO CONOCIDO M-00188</v>
      </c>
      <c r="I10" s="2" t="str">
        <f>LOOKUP(C10,EMPRESAS!B$1:B$11,EMPRESAS!D$1:D$11)</f>
        <v>CIUDAD DE MÉXICO</v>
      </c>
      <c r="J10" s="2" t="str">
        <f t="shared" si="2"/>
        <v>CELULAR M-00188</v>
      </c>
      <c r="K10" s="2" t="str">
        <f t="shared" si="3"/>
        <v>M-00188@CORREO.COM</v>
      </c>
      <c r="L10" s="2" t="s">
        <v>27</v>
      </c>
      <c r="M10" s="2" t="s">
        <v>28</v>
      </c>
      <c r="N10" s="3">
        <f>VLOOKUP(M10,CURSOS!B$2:G$18,2,FALSE)</f>
        <v>20</v>
      </c>
      <c r="O10" s="2"/>
      <c r="P10" s="2" t="s">
        <v>29</v>
      </c>
      <c r="Q10" s="2" t="s">
        <v>30</v>
      </c>
      <c r="R10" s="4">
        <f>IF(Q10="in situ",LOOKUP(M10,CURSOS!B$2:G$18,CURSOS!E$2:E$18),IF(Q10="ON LINE",LOOKUP(M10,CURSOS!B$2:G$18,CURSOS!F$2:F$18),IF(Q10="PERSONALIZADA",LOOKUP(M10,CURSOS!B$2:G$18,CURSOS!G$2:G$18),0)))</f>
        <v>8000</v>
      </c>
      <c r="S10" s="2" t="s">
        <v>31</v>
      </c>
      <c r="T10" s="2"/>
      <c r="U10" s="2" t="s">
        <v>32</v>
      </c>
    </row>
    <row r="11">
      <c r="A11" s="2" t="s">
        <v>74</v>
      </c>
      <c r="B11" s="2" t="s">
        <v>75</v>
      </c>
      <c r="C11" s="2" t="s">
        <v>76</v>
      </c>
      <c r="D11" s="2" t="s">
        <v>49</v>
      </c>
      <c r="E11" s="2" t="s">
        <v>50</v>
      </c>
      <c r="F11" s="2" t="s">
        <v>38</v>
      </c>
      <c r="G11" s="2">
        <v>39.0</v>
      </c>
      <c r="H11" s="2" t="str">
        <f t="shared" si="1"/>
        <v>DOMICILIO CONOCIDO M-00303</v>
      </c>
      <c r="I11" s="2" t="str">
        <f>LOOKUP(C11,EMPRESAS!B$1:B$11,EMPRESAS!D$1:D$11)</f>
        <v>POZA RICA</v>
      </c>
      <c r="J11" s="2" t="str">
        <f t="shared" si="2"/>
        <v>CELULAR M-00303</v>
      </c>
      <c r="K11" s="2" t="str">
        <f t="shared" si="3"/>
        <v>M-00303@CORREO.COM</v>
      </c>
      <c r="L11" s="2" t="s">
        <v>51</v>
      </c>
      <c r="M11" s="2" t="s">
        <v>77</v>
      </c>
      <c r="N11" s="3">
        <f>VLOOKUP(M11,CURSOS!B$2:G$18,2,FALSE)</f>
        <v>20</v>
      </c>
      <c r="O11" s="2"/>
      <c r="P11" s="2" t="s">
        <v>78</v>
      </c>
      <c r="Q11" s="2" t="s">
        <v>30</v>
      </c>
      <c r="R11" s="4">
        <f>IF(Q11="in situ",LOOKUP(M11,CURSOS!B$2:G$18,CURSOS!E$2:E$18),IF(Q11="ON LINE",LOOKUP(M11,CURSOS!B$2:G$18,CURSOS!F$2:F$18),IF(Q11="PERSONALIZADA",LOOKUP(M11,CURSOS!B$2:G$18,CURSOS!G$2:G$18),0)))</f>
        <v>11000</v>
      </c>
      <c r="S11" s="2" t="s">
        <v>79</v>
      </c>
      <c r="T11" s="2"/>
      <c r="U11" s="2" t="s">
        <v>80</v>
      </c>
    </row>
    <row r="12">
      <c r="A12" s="2" t="s">
        <v>81</v>
      </c>
      <c r="B12" s="2" t="s">
        <v>82</v>
      </c>
      <c r="C12" s="2" t="s">
        <v>48</v>
      </c>
      <c r="D12" s="2" t="s">
        <v>49</v>
      </c>
      <c r="E12" s="2" t="s">
        <v>50</v>
      </c>
      <c r="F12" s="2" t="s">
        <v>38</v>
      </c>
      <c r="G12" s="2">
        <v>28.0</v>
      </c>
      <c r="H12" s="2" t="str">
        <f t="shared" si="1"/>
        <v>DOMICILIO CONOCIDO M-00382</v>
      </c>
      <c r="I12" s="2" t="str">
        <f>LOOKUP(C12,EMPRESAS!B$1:B$11,EMPRESAS!D$1:D$11)</f>
        <v>CÓRDOBA</v>
      </c>
      <c r="J12" s="2" t="str">
        <f t="shared" si="2"/>
        <v>CELULAR M-00382</v>
      </c>
      <c r="K12" s="2" t="str">
        <f t="shared" si="3"/>
        <v>M-00382@CORREO.COM</v>
      </c>
      <c r="L12" s="2" t="s">
        <v>51</v>
      </c>
      <c r="M12" s="2" t="s">
        <v>52</v>
      </c>
      <c r="N12" s="3">
        <f>VLOOKUP(M12,CURSOS!B$2:G$18,2,FALSE)</f>
        <v>20</v>
      </c>
      <c r="O12" s="2"/>
      <c r="P12" s="2" t="s">
        <v>29</v>
      </c>
      <c r="Q12" s="2" t="s">
        <v>53</v>
      </c>
      <c r="R12" s="4">
        <f>IF(Q12="in situ",LOOKUP(M12,CURSOS!B$2:G$18,CURSOS!E$2:E$18),IF(Q12="ON LINE",LOOKUP(M12,CURSOS!B$2:G$18,CURSOS!F$2:F$18),IF(Q12="PERSONALIZADA",LOOKUP(M12,CURSOS!B$2:G$18,CURSOS!G$2:G$18),0)))</f>
        <v>8800</v>
      </c>
      <c r="S12" s="2" t="s">
        <v>54</v>
      </c>
      <c r="T12" s="2"/>
      <c r="U12" s="2" t="s">
        <v>55</v>
      </c>
    </row>
    <row r="13">
      <c r="A13" s="2" t="s">
        <v>83</v>
      </c>
      <c r="B13" s="2" t="s">
        <v>84</v>
      </c>
      <c r="C13" s="2" t="s">
        <v>35</v>
      </c>
      <c r="D13" s="2" t="s">
        <v>49</v>
      </c>
      <c r="E13" s="2" t="s">
        <v>37</v>
      </c>
      <c r="F13" s="2" t="s">
        <v>38</v>
      </c>
      <c r="G13" s="2">
        <v>30.0</v>
      </c>
      <c r="H13" s="2" t="str">
        <f t="shared" si="1"/>
        <v>DOMICILIO CONOCIDO M-00347</v>
      </c>
      <c r="I13" s="2" t="str">
        <f>LOOKUP(C13,EMPRESAS!B$1:B$11,EMPRESAS!D$1:D$11)</f>
        <v>ACAYUCAN</v>
      </c>
      <c r="J13" s="2" t="str">
        <f t="shared" si="2"/>
        <v>CELULAR M-00347</v>
      </c>
      <c r="K13" s="2" t="str">
        <f t="shared" si="3"/>
        <v>M-00347@CORREO.COM</v>
      </c>
      <c r="L13" s="2" t="s">
        <v>39</v>
      </c>
      <c r="M13" s="2" t="s">
        <v>40</v>
      </c>
      <c r="N13" s="3">
        <f>VLOOKUP(M13,CURSOS!B$2:G$18,2,FALSE)</f>
        <v>20</v>
      </c>
      <c r="O13" s="2" t="s">
        <v>41</v>
      </c>
      <c r="P13" s="2" t="s">
        <v>42</v>
      </c>
      <c r="Q13" s="2" t="s">
        <v>30</v>
      </c>
      <c r="R13" s="4">
        <f>IF(Q13="in situ",LOOKUP(M13,CURSOS!B$2:G$18,CURSOS!E$2:E$18),IF(Q13="ON LINE",LOOKUP(M13,CURSOS!B$2:G$18,CURSOS!F$2:F$18),IF(Q13="PERSONALIZADA",LOOKUP(M13,CURSOS!B$2:G$18,CURSOS!G$2:G$18),0)))</f>
        <v>8000</v>
      </c>
      <c r="S13" s="2" t="s">
        <v>43</v>
      </c>
      <c r="T13" s="2" t="s">
        <v>44</v>
      </c>
      <c r="U13" s="2" t="s">
        <v>45</v>
      </c>
    </row>
    <row r="14">
      <c r="A14" s="2" t="s">
        <v>85</v>
      </c>
      <c r="B14" s="2" t="s">
        <v>86</v>
      </c>
      <c r="C14" s="2" t="s">
        <v>87</v>
      </c>
      <c r="D14" s="2" t="s">
        <v>49</v>
      </c>
      <c r="E14" s="2" t="s">
        <v>50</v>
      </c>
      <c r="F14" s="2" t="s">
        <v>26</v>
      </c>
      <c r="G14" s="2">
        <v>28.0</v>
      </c>
      <c r="H14" s="2" t="str">
        <f t="shared" si="1"/>
        <v>DOMICILIO CONOCIDO M-00101</v>
      </c>
      <c r="I14" s="2" t="str">
        <f>LOOKUP(C14,EMPRESAS!B$1:B$11,EMPRESAS!D$1:D$11)</f>
        <v>ORIZABA</v>
      </c>
      <c r="J14" s="2" t="str">
        <f t="shared" si="2"/>
        <v>CELULAR M-00101</v>
      </c>
      <c r="K14" s="2" t="str">
        <f t="shared" si="3"/>
        <v>M-00101@CORREO.COM</v>
      </c>
      <c r="L14" s="2" t="s">
        <v>88</v>
      </c>
      <c r="M14" s="2" t="s">
        <v>61</v>
      </c>
      <c r="N14" s="3">
        <f>VLOOKUP(M14,CURSOS!B$2:G$18,2,FALSE)</f>
        <v>25</v>
      </c>
      <c r="O14" s="2"/>
      <c r="P14" s="2" t="s">
        <v>89</v>
      </c>
      <c r="Q14" s="2" t="s">
        <v>53</v>
      </c>
      <c r="R14" s="4">
        <f>IF(Q14="in situ",LOOKUP(M14,CURSOS!B$2:G$18,CURSOS!E$2:E$18),IF(Q14="ON LINE",LOOKUP(M14,CURSOS!B$2:G$18,CURSOS!F$2:F$18),IF(Q14="PERSONALIZADA",LOOKUP(M14,CURSOS!B$2:G$18,CURSOS!G$2:G$18),0)))</f>
        <v>6400</v>
      </c>
      <c r="S14" s="2" t="s">
        <v>79</v>
      </c>
      <c r="T14" s="2"/>
      <c r="U14" s="2" t="s">
        <v>90</v>
      </c>
    </row>
    <row r="15">
      <c r="A15" s="2" t="s">
        <v>91</v>
      </c>
      <c r="B15" s="2" t="s">
        <v>92</v>
      </c>
      <c r="C15" s="2" t="s">
        <v>58</v>
      </c>
      <c r="D15" s="2" t="s">
        <v>59</v>
      </c>
      <c r="E15" s="2" t="s">
        <v>37</v>
      </c>
      <c r="F15" s="2" t="s">
        <v>38</v>
      </c>
      <c r="G15" s="2">
        <v>30.0</v>
      </c>
      <c r="H15" s="2" t="str">
        <f t="shared" si="1"/>
        <v>DOMICILIO CONOCIDO M-00268</v>
      </c>
      <c r="I15" s="2" t="str">
        <f>LOOKUP(C15,EMPRESAS!B$1:B$11,EMPRESAS!D$1:D$11)</f>
        <v>OAXACA</v>
      </c>
      <c r="J15" s="2" t="str">
        <f t="shared" si="2"/>
        <v>CELULAR M-00268</v>
      </c>
      <c r="K15" s="2" t="str">
        <f t="shared" si="3"/>
        <v>M-00268@CORREO.COM</v>
      </c>
      <c r="L15" s="2" t="s">
        <v>60</v>
      </c>
      <c r="M15" s="2" t="s">
        <v>61</v>
      </c>
      <c r="N15" s="3">
        <f>VLOOKUP(M15,CURSOS!B$2:G$18,2,FALSE)</f>
        <v>25</v>
      </c>
      <c r="O15" s="2" t="s">
        <v>62</v>
      </c>
      <c r="P15" s="2" t="s">
        <v>42</v>
      </c>
      <c r="Q15" s="2" t="s">
        <v>53</v>
      </c>
      <c r="R15" s="4">
        <f>IF(Q15="in situ",LOOKUP(M15,CURSOS!B$2:G$18,CURSOS!E$2:E$18),IF(Q15="ON LINE",LOOKUP(M15,CURSOS!B$2:G$18,CURSOS!F$2:F$18),IF(Q15="PERSONALIZADA",LOOKUP(M15,CURSOS!B$2:G$18,CURSOS!G$2:G$18),0)))</f>
        <v>6400</v>
      </c>
      <c r="S15" s="2" t="s">
        <v>24</v>
      </c>
      <c r="T15" s="2" t="s">
        <v>44</v>
      </c>
      <c r="U15" s="2" t="s">
        <v>63</v>
      </c>
    </row>
    <row r="16">
      <c r="A16" s="2" t="s">
        <v>93</v>
      </c>
      <c r="B16" s="2" t="s">
        <v>94</v>
      </c>
      <c r="C16" s="2" t="s">
        <v>95</v>
      </c>
      <c r="D16" s="2" t="s">
        <v>59</v>
      </c>
      <c r="E16" s="2" t="s">
        <v>25</v>
      </c>
      <c r="F16" s="2" t="s">
        <v>38</v>
      </c>
      <c r="G16" s="2">
        <v>22.0</v>
      </c>
      <c r="H16" s="2" t="str">
        <f t="shared" si="1"/>
        <v>DOMICILIO CONOCIDO M-00139</v>
      </c>
      <c r="I16" s="2" t="str">
        <f>LOOKUP(C16,EMPRESAS!B$1:B$11,EMPRESAS!D$1:D$11)</f>
        <v>XALAPA</v>
      </c>
      <c r="J16" s="2" t="str">
        <f t="shared" si="2"/>
        <v>CELULAR M-00139</v>
      </c>
      <c r="K16" s="2" t="str">
        <f t="shared" si="3"/>
        <v>M-00139@CORREO.COM</v>
      </c>
      <c r="L16" s="2" t="s">
        <v>9</v>
      </c>
      <c r="M16" s="2" t="s">
        <v>96</v>
      </c>
      <c r="N16" s="3">
        <f>VLOOKUP(M16,CURSOS!B$2:G$18,2,FALSE)</f>
        <v>20</v>
      </c>
      <c r="O16" s="2" t="s">
        <v>97</v>
      </c>
      <c r="P16" s="2" t="s">
        <v>42</v>
      </c>
      <c r="Q16" s="2" t="s">
        <v>53</v>
      </c>
      <c r="R16" s="4">
        <f>IF(Q16="in situ",LOOKUP(M16,CURSOS!B$2:G$18,CURSOS!E$2:E$18),IF(Q16="ON LINE",LOOKUP(M16,CURSOS!B$2:G$18,CURSOS!F$2:F$18),IF(Q16="PERSONALIZADA",LOOKUP(M16,CURSOS!B$2:G$18,CURSOS!G$2:G$18),0)))</f>
        <v>6400</v>
      </c>
      <c r="S16" s="2" t="s">
        <v>49</v>
      </c>
      <c r="T16" s="2" t="s">
        <v>98</v>
      </c>
      <c r="U16" s="2" t="s">
        <v>99</v>
      </c>
    </row>
    <row r="17">
      <c r="A17" s="2" t="s">
        <v>100</v>
      </c>
      <c r="B17" s="2" t="s">
        <v>101</v>
      </c>
      <c r="C17" s="2" t="s">
        <v>23</v>
      </c>
      <c r="D17" s="2" t="s">
        <v>59</v>
      </c>
      <c r="E17" s="2" t="s">
        <v>25</v>
      </c>
      <c r="F17" s="2" t="s">
        <v>38</v>
      </c>
      <c r="G17" s="2">
        <v>52.0</v>
      </c>
      <c r="H17" s="2" t="str">
        <f t="shared" si="1"/>
        <v>DOMICILIO CONOCIDO M-00189</v>
      </c>
      <c r="I17" s="2" t="str">
        <f>LOOKUP(C17,EMPRESAS!B$1:B$11,EMPRESAS!D$1:D$11)</f>
        <v>CIUDAD DE MÉXICO</v>
      </c>
      <c r="J17" s="2" t="str">
        <f t="shared" si="2"/>
        <v>CELULAR M-00189</v>
      </c>
      <c r="K17" s="2" t="str">
        <f t="shared" si="3"/>
        <v>M-00189@CORREO.COM</v>
      </c>
      <c r="L17" s="2" t="s">
        <v>27</v>
      </c>
      <c r="M17" s="2" t="s">
        <v>28</v>
      </c>
      <c r="N17" s="3">
        <f>VLOOKUP(M17,CURSOS!B$2:G$18,2,FALSE)</f>
        <v>20</v>
      </c>
      <c r="O17" s="2"/>
      <c r="P17" s="2" t="s">
        <v>29</v>
      </c>
      <c r="Q17" s="2" t="s">
        <v>30</v>
      </c>
      <c r="R17" s="4">
        <f>IF(Q17="in situ",LOOKUP(M17,CURSOS!B$2:G$18,CURSOS!E$2:E$18),IF(Q17="ON LINE",LOOKUP(M17,CURSOS!B$2:G$18,CURSOS!F$2:F$18),IF(Q17="PERSONALIZADA",LOOKUP(M17,CURSOS!B$2:G$18,CURSOS!G$2:G$18),0)))</f>
        <v>8000</v>
      </c>
      <c r="S17" s="2" t="s">
        <v>31</v>
      </c>
      <c r="T17" s="2"/>
      <c r="U17" s="2" t="s">
        <v>32</v>
      </c>
    </row>
    <row r="18">
      <c r="A18" s="2" t="s">
        <v>102</v>
      </c>
      <c r="B18" s="2" t="s">
        <v>103</v>
      </c>
      <c r="C18" s="2" t="s">
        <v>95</v>
      </c>
      <c r="D18" s="2" t="s">
        <v>24</v>
      </c>
      <c r="E18" s="2" t="s">
        <v>50</v>
      </c>
      <c r="F18" s="2" t="s">
        <v>38</v>
      </c>
      <c r="G18" s="2">
        <v>36.0</v>
      </c>
      <c r="H18" s="2" t="str">
        <f t="shared" si="1"/>
        <v>DOMICILIO CONOCIDO M-00140</v>
      </c>
      <c r="I18" s="2" t="str">
        <f>LOOKUP(C18,EMPRESAS!B$1:B$11,EMPRESAS!D$1:D$11)</f>
        <v>XALAPA</v>
      </c>
      <c r="J18" s="2" t="str">
        <f t="shared" si="2"/>
        <v>CELULAR M-00140</v>
      </c>
      <c r="K18" s="2" t="str">
        <f t="shared" si="3"/>
        <v>M-00140@CORREO.COM</v>
      </c>
      <c r="L18" s="2" t="s">
        <v>9</v>
      </c>
      <c r="M18" s="2" t="s">
        <v>96</v>
      </c>
      <c r="N18" s="3">
        <f>VLOOKUP(M18,CURSOS!B$2:G$18,2,FALSE)</f>
        <v>20</v>
      </c>
      <c r="O18" s="2" t="s">
        <v>97</v>
      </c>
      <c r="P18" s="2" t="s">
        <v>42</v>
      </c>
      <c r="Q18" s="2" t="s">
        <v>53</v>
      </c>
      <c r="R18" s="4">
        <f>IF(Q18="in situ",LOOKUP(M18,CURSOS!B$2:G$18,CURSOS!E$2:E$18),IF(Q18="ON LINE",LOOKUP(M18,CURSOS!B$2:G$18,CURSOS!F$2:F$18),IF(Q18="PERSONALIZADA",LOOKUP(M18,CURSOS!B$2:G$18,CURSOS!G$2:G$18),0)))</f>
        <v>6400</v>
      </c>
      <c r="S18" s="2" t="s">
        <v>49</v>
      </c>
      <c r="T18" s="2" t="s">
        <v>98</v>
      </c>
      <c r="U18" s="2" t="s">
        <v>99</v>
      </c>
    </row>
    <row r="19">
      <c r="A19" s="2" t="s">
        <v>104</v>
      </c>
      <c r="B19" s="2" t="s">
        <v>105</v>
      </c>
      <c r="C19" s="2" t="s">
        <v>58</v>
      </c>
      <c r="D19" s="2" t="s">
        <v>36</v>
      </c>
      <c r="E19" s="2" t="s">
        <v>37</v>
      </c>
      <c r="F19" s="2" t="s">
        <v>38</v>
      </c>
      <c r="G19" s="2">
        <v>42.0</v>
      </c>
      <c r="H19" s="2" t="str">
        <f t="shared" si="1"/>
        <v>DOMICILIO CONOCIDO M-00269</v>
      </c>
      <c r="I19" s="2" t="str">
        <f>LOOKUP(C19,EMPRESAS!B$1:B$11,EMPRESAS!D$1:D$11)</f>
        <v>OAXACA</v>
      </c>
      <c r="J19" s="2" t="str">
        <f t="shared" si="2"/>
        <v>CELULAR M-00269</v>
      </c>
      <c r="K19" s="2" t="str">
        <f t="shared" si="3"/>
        <v>M-00269@CORREO.COM</v>
      </c>
      <c r="L19" s="2" t="s">
        <v>60</v>
      </c>
      <c r="M19" s="2" t="s">
        <v>61</v>
      </c>
      <c r="N19" s="3">
        <f>VLOOKUP(M19,CURSOS!B$2:G$18,2,FALSE)</f>
        <v>25</v>
      </c>
      <c r="O19" s="2" t="s">
        <v>62</v>
      </c>
      <c r="P19" s="2" t="s">
        <v>42</v>
      </c>
      <c r="Q19" s="2" t="s">
        <v>53</v>
      </c>
      <c r="R19" s="4">
        <f>IF(Q19="in situ",LOOKUP(M19,CURSOS!B$2:G$18,CURSOS!E$2:E$18),IF(Q19="ON LINE",LOOKUP(M19,CURSOS!B$2:G$18,CURSOS!F$2:F$18),IF(Q19="PERSONALIZADA",LOOKUP(M19,CURSOS!B$2:G$18,CURSOS!G$2:G$18),0)))</f>
        <v>6400</v>
      </c>
      <c r="S19" s="2" t="s">
        <v>24</v>
      </c>
      <c r="T19" s="2" t="s">
        <v>44</v>
      </c>
      <c r="U19" s="2" t="s">
        <v>63</v>
      </c>
    </row>
    <row r="20">
      <c r="A20" s="2" t="s">
        <v>106</v>
      </c>
      <c r="B20" s="2" t="s">
        <v>107</v>
      </c>
      <c r="C20" s="2" t="s">
        <v>48</v>
      </c>
      <c r="D20" s="2" t="s">
        <v>49</v>
      </c>
      <c r="E20" s="2" t="s">
        <v>50</v>
      </c>
      <c r="F20" s="2" t="s">
        <v>38</v>
      </c>
      <c r="G20" s="2">
        <v>57.0</v>
      </c>
      <c r="H20" s="2" t="str">
        <f t="shared" si="1"/>
        <v>DOMICILIO CONOCIDO M-00383</v>
      </c>
      <c r="I20" s="2" t="str">
        <f>LOOKUP(C20,EMPRESAS!B$1:B$11,EMPRESAS!D$1:D$11)</f>
        <v>CÓRDOBA</v>
      </c>
      <c r="J20" s="2" t="str">
        <f t="shared" si="2"/>
        <v>CELULAR M-00383</v>
      </c>
      <c r="K20" s="2" t="str">
        <f t="shared" si="3"/>
        <v>M-00383@CORREO.COM</v>
      </c>
      <c r="L20" s="2" t="s">
        <v>51</v>
      </c>
      <c r="M20" s="2" t="s">
        <v>52</v>
      </c>
      <c r="N20" s="3">
        <f>VLOOKUP(M20,CURSOS!B$2:G$18,2,FALSE)</f>
        <v>20</v>
      </c>
      <c r="O20" s="2"/>
      <c r="P20" s="2" t="s">
        <v>29</v>
      </c>
      <c r="Q20" s="2" t="s">
        <v>53</v>
      </c>
      <c r="R20" s="4">
        <f>IF(Q20="in situ",LOOKUP(M20,CURSOS!B$2:G$18,CURSOS!E$2:E$18),IF(Q20="ON LINE",LOOKUP(M20,CURSOS!B$2:G$18,CURSOS!F$2:F$18),IF(Q20="PERSONALIZADA",LOOKUP(M20,CURSOS!B$2:G$18,CURSOS!G$2:G$18),0)))</f>
        <v>8800</v>
      </c>
      <c r="S20" s="2" t="s">
        <v>54</v>
      </c>
      <c r="T20" s="2"/>
      <c r="U20" s="2" t="s">
        <v>55</v>
      </c>
    </row>
    <row r="21" ht="15.75" customHeight="1">
      <c r="A21" s="2" t="s">
        <v>108</v>
      </c>
      <c r="B21" s="2" t="s">
        <v>109</v>
      </c>
      <c r="C21" s="2" t="s">
        <v>87</v>
      </c>
      <c r="D21" s="2" t="s">
        <v>59</v>
      </c>
      <c r="E21" s="2" t="s">
        <v>50</v>
      </c>
      <c r="F21" s="2" t="s">
        <v>26</v>
      </c>
      <c r="G21" s="2">
        <v>54.0</v>
      </c>
      <c r="H21" s="2" t="str">
        <f t="shared" si="1"/>
        <v>DOMICILIO CONOCIDO M-00102</v>
      </c>
      <c r="I21" s="2" t="str">
        <f>LOOKUP(C21,EMPRESAS!B$1:B$11,EMPRESAS!D$1:D$11)</f>
        <v>ORIZABA</v>
      </c>
      <c r="J21" s="2" t="str">
        <f t="shared" si="2"/>
        <v>CELULAR M-00102</v>
      </c>
      <c r="K21" s="2" t="str">
        <f t="shared" si="3"/>
        <v>M-00102@CORREO.COM</v>
      </c>
      <c r="L21" s="2" t="s">
        <v>88</v>
      </c>
      <c r="M21" s="2" t="s">
        <v>61</v>
      </c>
      <c r="N21" s="3">
        <f>VLOOKUP(M21,CURSOS!B$2:G$18,2,FALSE)</f>
        <v>25</v>
      </c>
      <c r="O21" s="2"/>
      <c r="P21" s="2" t="s">
        <v>89</v>
      </c>
      <c r="Q21" s="2" t="s">
        <v>53</v>
      </c>
      <c r="R21" s="4">
        <f>IF(Q21="in situ",LOOKUP(M21,CURSOS!B$2:G$18,CURSOS!E$2:E$18),IF(Q21="ON LINE",LOOKUP(M21,CURSOS!B$2:G$18,CURSOS!F$2:F$18),IF(Q21="PERSONALIZADA",LOOKUP(M21,CURSOS!B$2:G$18,CURSOS!G$2:G$18),0)))</f>
        <v>6400</v>
      </c>
      <c r="S21" s="2" t="s">
        <v>79</v>
      </c>
      <c r="T21" s="2"/>
      <c r="U21" s="2" t="s">
        <v>90</v>
      </c>
    </row>
    <row r="22" ht="15.75" customHeight="1">
      <c r="A22" s="2" t="s">
        <v>110</v>
      </c>
      <c r="B22" s="2" t="s">
        <v>111</v>
      </c>
      <c r="C22" s="2" t="s">
        <v>58</v>
      </c>
      <c r="D22" s="2" t="s">
        <v>24</v>
      </c>
      <c r="E22" s="2" t="s">
        <v>37</v>
      </c>
      <c r="F22" s="2" t="s">
        <v>38</v>
      </c>
      <c r="G22" s="2">
        <v>38.0</v>
      </c>
      <c r="H22" s="2" t="str">
        <f t="shared" si="1"/>
        <v>DOMICILIO CONOCIDO M-00270</v>
      </c>
      <c r="I22" s="2" t="str">
        <f>LOOKUP(C22,EMPRESAS!B$1:B$11,EMPRESAS!D$1:D$11)</f>
        <v>OAXACA</v>
      </c>
      <c r="J22" s="2" t="str">
        <f t="shared" si="2"/>
        <v>CELULAR M-00270</v>
      </c>
      <c r="K22" s="2" t="str">
        <f t="shared" si="3"/>
        <v>M-00270@CORREO.COM</v>
      </c>
      <c r="L22" s="2" t="s">
        <v>60</v>
      </c>
      <c r="M22" s="2" t="s">
        <v>61</v>
      </c>
      <c r="N22" s="3">
        <f>VLOOKUP(M22,CURSOS!B$2:G$18,2,FALSE)</f>
        <v>25</v>
      </c>
      <c r="O22" s="2" t="s">
        <v>62</v>
      </c>
      <c r="P22" s="2" t="s">
        <v>42</v>
      </c>
      <c r="Q22" s="2" t="s">
        <v>53</v>
      </c>
      <c r="R22" s="4">
        <f>IF(Q22="in situ",LOOKUP(M22,CURSOS!B$2:G$18,CURSOS!E$2:E$18),IF(Q22="ON LINE",LOOKUP(M22,CURSOS!B$2:G$18,CURSOS!F$2:F$18),IF(Q22="PERSONALIZADA",LOOKUP(M22,CURSOS!B$2:G$18,CURSOS!G$2:G$18),0)))</f>
        <v>6400</v>
      </c>
      <c r="S22" s="2" t="s">
        <v>24</v>
      </c>
      <c r="T22" s="2" t="s">
        <v>44</v>
      </c>
      <c r="U22" s="2" t="s">
        <v>63</v>
      </c>
    </row>
    <row r="23" ht="15.75" customHeight="1">
      <c r="A23" s="2" t="s">
        <v>112</v>
      </c>
      <c r="B23" s="2" t="s">
        <v>113</v>
      </c>
      <c r="C23" s="2" t="s">
        <v>48</v>
      </c>
      <c r="D23" s="2" t="s">
        <v>36</v>
      </c>
      <c r="E23" s="2" t="s">
        <v>50</v>
      </c>
      <c r="F23" s="2" t="s">
        <v>38</v>
      </c>
      <c r="G23" s="2">
        <v>54.0</v>
      </c>
      <c r="H23" s="2" t="str">
        <f t="shared" si="1"/>
        <v>DOMICILIO CONOCIDO M-00384</v>
      </c>
      <c r="I23" s="2" t="str">
        <f>LOOKUP(C23,EMPRESAS!B$1:B$11,EMPRESAS!D$1:D$11)</f>
        <v>CÓRDOBA</v>
      </c>
      <c r="J23" s="2" t="str">
        <f t="shared" si="2"/>
        <v>CELULAR M-00384</v>
      </c>
      <c r="K23" s="2" t="str">
        <f t="shared" si="3"/>
        <v>M-00384@CORREO.COM</v>
      </c>
      <c r="L23" s="2" t="s">
        <v>51</v>
      </c>
      <c r="M23" s="2" t="s">
        <v>52</v>
      </c>
      <c r="N23" s="3">
        <f>VLOOKUP(M23,CURSOS!B$2:G$18,2,FALSE)</f>
        <v>20</v>
      </c>
      <c r="O23" s="2"/>
      <c r="P23" s="2" t="s">
        <v>29</v>
      </c>
      <c r="Q23" s="2" t="s">
        <v>53</v>
      </c>
      <c r="R23" s="4">
        <f>IF(Q23="in situ",LOOKUP(M23,CURSOS!B$2:G$18,CURSOS!E$2:E$18),IF(Q23="ON LINE",LOOKUP(M23,CURSOS!B$2:G$18,CURSOS!F$2:F$18),IF(Q23="PERSONALIZADA",LOOKUP(M23,CURSOS!B$2:G$18,CURSOS!G$2:G$18),0)))</f>
        <v>8800</v>
      </c>
      <c r="S23" s="2" t="s">
        <v>54</v>
      </c>
      <c r="T23" s="2"/>
      <c r="U23" s="2" t="s">
        <v>55</v>
      </c>
    </row>
    <row r="24" ht="15.75" customHeight="1">
      <c r="A24" s="2" t="s">
        <v>114</v>
      </c>
      <c r="B24" s="2" t="s">
        <v>115</v>
      </c>
      <c r="C24" s="2" t="s">
        <v>48</v>
      </c>
      <c r="D24" s="2" t="s">
        <v>49</v>
      </c>
      <c r="E24" s="2" t="s">
        <v>50</v>
      </c>
      <c r="F24" s="2" t="s">
        <v>38</v>
      </c>
      <c r="G24" s="2">
        <v>49.0</v>
      </c>
      <c r="H24" s="2" t="str">
        <f t="shared" si="1"/>
        <v>DOMICILIO CONOCIDO M-00385</v>
      </c>
      <c r="I24" s="2" t="str">
        <f>LOOKUP(C24,EMPRESAS!B$1:B$11,EMPRESAS!D$1:D$11)</f>
        <v>CÓRDOBA</v>
      </c>
      <c r="J24" s="2" t="str">
        <f t="shared" si="2"/>
        <v>CELULAR M-00385</v>
      </c>
      <c r="K24" s="2" t="str">
        <f t="shared" si="3"/>
        <v>M-00385@CORREO.COM</v>
      </c>
      <c r="L24" s="2" t="s">
        <v>51</v>
      </c>
      <c r="M24" s="2" t="s">
        <v>52</v>
      </c>
      <c r="N24" s="3">
        <f>VLOOKUP(M24,CURSOS!B$2:G$18,2,FALSE)</f>
        <v>20</v>
      </c>
      <c r="O24" s="2"/>
      <c r="P24" s="2" t="s">
        <v>29</v>
      </c>
      <c r="Q24" s="2" t="s">
        <v>53</v>
      </c>
      <c r="R24" s="4">
        <f>IF(Q24="in situ",LOOKUP(M24,CURSOS!B$2:G$18,CURSOS!E$2:E$18),IF(Q24="ON LINE",LOOKUP(M24,CURSOS!B$2:G$18,CURSOS!F$2:F$18),IF(Q24="PERSONALIZADA",LOOKUP(M24,CURSOS!B$2:G$18,CURSOS!G$2:G$18),0)))</f>
        <v>8800</v>
      </c>
      <c r="S24" s="2" t="s">
        <v>54</v>
      </c>
      <c r="T24" s="2"/>
      <c r="U24" s="2" t="s">
        <v>55</v>
      </c>
    </row>
    <row r="25" ht="15.75" customHeight="1">
      <c r="A25" s="2" t="s">
        <v>116</v>
      </c>
      <c r="B25" s="2" t="s">
        <v>117</v>
      </c>
      <c r="C25" s="2" t="s">
        <v>95</v>
      </c>
      <c r="D25" s="2" t="s">
        <v>59</v>
      </c>
      <c r="E25" s="2" t="s">
        <v>50</v>
      </c>
      <c r="F25" s="2" t="s">
        <v>38</v>
      </c>
      <c r="G25" s="2">
        <v>59.0</v>
      </c>
      <c r="H25" s="2" t="str">
        <f t="shared" si="1"/>
        <v>DOMICILIO CONOCIDO M-00141</v>
      </c>
      <c r="I25" s="2" t="str">
        <f>LOOKUP(C25,EMPRESAS!B$1:B$11,EMPRESAS!D$1:D$11)</f>
        <v>XALAPA</v>
      </c>
      <c r="J25" s="2" t="str">
        <f t="shared" si="2"/>
        <v>CELULAR M-00141</v>
      </c>
      <c r="K25" s="2" t="str">
        <f t="shared" si="3"/>
        <v>M-00141@CORREO.COM</v>
      </c>
      <c r="L25" s="2" t="s">
        <v>9</v>
      </c>
      <c r="M25" s="2" t="s">
        <v>96</v>
      </c>
      <c r="N25" s="3">
        <f>VLOOKUP(M25,CURSOS!B$2:G$18,2,FALSE)</f>
        <v>20</v>
      </c>
      <c r="O25" s="2" t="s">
        <v>97</v>
      </c>
      <c r="P25" s="2" t="s">
        <v>42</v>
      </c>
      <c r="Q25" s="2" t="s">
        <v>53</v>
      </c>
      <c r="R25" s="4">
        <f>IF(Q25="in situ",LOOKUP(M25,CURSOS!B$2:G$18,CURSOS!E$2:E$18),IF(Q25="ON LINE",LOOKUP(M25,CURSOS!B$2:G$18,CURSOS!F$2:F$18),IF(Q25="PERSONALIZADA",LOOKUP(M25,CURSOS!B$2:G$18,CURSOS!G$2:G$18),0)))</f>
        <v>6400</v>
      </c>
      <c r="S25" s="2" t="s">
        <v>49</v>
      </c>
      <c r="T25" s="2" t="s">
        <v>98</v>
      </c>
      <c r="U25" s="2" t="s">
        <v>99</v>
      </c>
    </row>
    <row r="26" ht="15.75" customHeight="1">
      <c r="A26" s="2" t="s">
        <v>118</v>
      </c>
      <c r="B26" s="2" t="s">
        <v>119</v>
      </c>
      <c r="C26" s="2" t="s">
        <v>120</v>
      </c>
      <c r="D26" s="2" t="s">
        <v>59</v>
      </c>
      <c r="E26" s="2" t="s">
        <v>25</v>
      </c>
      <c r="F26" s="2" t="s">
        <v>38</v>
      </c>
      <c r="G26" s="2">
        <v>22.0</v>
      </c>
      <c r="H26" s="2" t="str">
        <f t="shared" si="1"/>
        <v>DOMICILIO CONOCIDO M-00225</v>
      </c>
      <c r="I26" s="2" t="str">
        <f>LOOKUP(C26,EMPRESAS!B$1:B$11,EMPRESAS!D$1:D$11)</f>
        <v>VERACRUZ</v>
      </c>
      <c r="J26" s="2" t="str">
        <f t="shared" si="2"/>
        <v>CELULAR M-00225</v>
      </c>
      <c r="K26" s="2" t="str">
        <f t="shared" si="3"/>
        <v>M-00225@CORREO.COM</v>
      </c>
      <c r="L26" s="2" t="s">
        <v>121</v>
      </c>
      <c r="M26" s="2" t="s">
        <v>122</v>
      </c>
      <c r="N26" s="3">
        <f>VLOOKUP(M26,CURSOS!B$2:G$18,2,FALSE)</f>
        <v>20</v>
      </c>
      <c r="O26" s="2" t="s">
        <v>123</v>
      </c>
      <c r="P26" s="2" t="s">
        <v>42</v>
      </c>
      <c r="Q26" s="2" t="s">
        <v>124</v>
      </c>
      <c r="R26" s="4">
        <f>IF(Q26="in situ",LOOKUP(M26,CURSOS!B$2:G$18,CURSOS!E$2:E$18),IF(Q26="ON LINE",LOOKUP(M26,CURSOS!B$2:G$18,CURSOS!F$2:F$18),IF(Q26="PERSONALIZADA",LOOKUP(M26,CURSOS!B$2:G$18,CURSOS!G$2:G$18),0)))</f>
        <v>9600</v>
      </c>
      <c r="S26" s="2" t="s">
        <v>59</v>
      </c>
      <c r="T26" s="2" t="s">
        <v>98</v>
      </c>
      <c r="U26" s="2" t="s">
        <v>125</v>
      </c>
    </row>
    <row r="27" ht="15.75" customHeight="1">
      <c r="A27" s="2" t="s">
        <v>126</v>
      </c>
      <c r="B27" s="2" t="s">
        <v>127</v>
      </c>
      <c r="C27" s="2" t="s">
        <v>48</v>
      </c>
      <c r="D27" s="2" t="s">
        <v>36</v>
      </c>
      <c r="E27" s="2" t="s">
        <v>50</v>
      </c>
      <c r="F27" s="2" t="s">
        <v>38</v>
      </c>
      <c r="G27" s="2">
        <v>42.0</v>
      </c>
      <c r="H27" s="2" t="str">
        <f t="shared" si="1"/>
        <v>DOMICILIO CONOCIDO M-00386</v>
      </c>
      <c r="I27" s="2" t="str">
        <f>LOOKUP(C27,EMPRESAS!B$1:B$11,EMPRESAS!D$1:D$11)</f>
        <v>CÓRDOBA</v>
      </c>
      <c r="J27" s="2" t="str">
        <f t="shared" si="2"/>
        <v>CELULAR M-00386</v>
      </c>
      <c r="K27" s="2" t="str">
        <f t="shared" si="3"/>
        <v>M-00386@CORREO.COM</v>
      </c>
      <c r="L27" s="2" t="s">
        <v>51</v>
      </c>
      <c r="M27" s="2" t="s">
        <v>52</v>
      </c>
      <c r="N27" s="3">
        <f>VLOOKUP(M27,CURSOS!B$2:G$18,2,FALSE)</f>
        <v>20</v>
      </c>
      <c r="O27" s="2"/>
      <c r="P27" s="2" t="s">
        <v>29</v>
      </c>
      <c r="Q27" s="2" t="s">
        <v>53</v>
      </c>
      <c r="R27" s="4">
        <f>IF(Q27="in situ",LOOKUP(M27,CURSOS!B$2:G$18,CURSOS!E$2:E$18),IF(Q27="ON LINE",LOOKUP(M27,CURSOS!B$2:G$18,CURSOS!F$2:F$18),IF(Q27="PERSONALIZADA",LOOKUP(M27,CURSOS!B$2:G$18,CURSOS!G$2:G$18),0)))</f>
        <v>8800</v>
      </c>
      <c r="S27" s="2" t="s">
        <v>54</v>
      </c>
      <c r="T27" s="2"/>
      <c r="U27" s="2" t="s">
        <v>55</v>
      </c>
    </row>
    <row r="28" ht="15.75" customHeight="1">
      <c r="A28" s="2" t="s">
        <v>128</v>
      </c>
      <c r="B28" s="2" t="s">
        <v>129</v>
      </c>
      <c r="C28" s="2" t="s">
        <v>87</v>
      </c>
      <c r="D28" s="2" t="s">
        <v>36</v>
      </c>
      <c r="E28" s="2" t="s">
        <v>50</v>
      </c>
      <c r="F28" s="2" t="s">
        <v>38</v>
      </c>
      <c r="G28" s="2">
        <v>42.0</v>
      </c>
      <c r="H28" s="2" t="str">
        <f t="shared" si="1"/>
        <v>DOMICILIO CONOCIDO M-00103</v>
      </c>
      <c r="I28" s="2" t="str">
        <f>LOOKUP(C28,EMPRESAS!B$1:B$11,EMPRESAS!D$1:D$11)</f>
        <v>ORIZABA</v>
      </c>
      <c r="J28" s="2" t="str">
        <f t="shared" si="2"/>
        <v>CELULAR M-00103</v>
      </c>
      <c r="K28" s="2" t="str">
        <f t="shared" si="3"/>
        <v>M-00103@CORREO.COM</v>
      </c>
      <c r="L28" s="2" t="s">
        <v>88</v>
      </c>
      <c r="M28" s="2" t="s">
        <v>61</v>
      </c>
      <c r="N28" s="3">
        <f>VLOOKUP(M28,CURSOS!B$2:G$18,2,FALSE)</f>
        <v>25</v>
      </c>
      <c r="O28" s="2"/>
      <c r="P28" s="2" t="s">
        <v>89</v>
      </c>
      <c r="Q28" s="2" t="s">
        <v>53</v>
      </c>
      <c r="R28" s="4">
        <f>IF(Q28="in situ",LOOKUP(M28,CURSOS!B$2:G$18,CURSOS!E$2:E$18),IF(Q28="ON LINE",LOOKUP(M28,CURSOS!B$2:G$18,CURSOS!F$2:F$18),IF(Q28="PERSONALIZADA",LOOKUP(M28,CURSOS!B$2:G$18,CURSOS!G$2:G$18),0)))</f>
        <v>6400</v>
      </c>
      <c r="S28" s="2" t="s">
        <v>79</v>
      </c>
      <c r="T28" s="2"/>
      <c r="U28" s="2" t="s">
        <v>90</v>
      </c>
    </row>
    <row r="29" ht="15.75" customHeight="1">
      <c r="A29" s="2" t="s">
        <v>130</v>
      </c>
      <c r="B29" s="2" t="s">
        <v>131</v>
      </c>
      <c r="C29" s="2" t="s">
        <v>120</v>
      </c>
      <c r="D29" s="2" t="s">
        <v>49</v>
      </c>
      <c r="E29" s="2" t="s">
        <v>25</v>
      </c>
      <c r="F29" s="2" t="s">
        <v>38</v>
      </c>
      <c r="G29" s="2">
        <v>42.0</v>
      </c>
      <c r="H29" s="2" t="str">
        <f t="shared" si="1"/>
        <v>DOMICILIO CONOCIDO M-00226</v>
      </c>
      <c r="I29" s="2" t="str">
        <f>LOOKUP(C29,EMPRESAS!B$1:B$11,EMPRESAS!D$1:D$11)</f>
        <v>VERACRUZ</v>
      </c>
      <c r="J29" s="2" t="str">
        <f t="shared" si="2"/>
        <v>CELULAR M-00226</v>
      </c>
      <c r="K29" s="2" t="str">
        <f t="shared" si="3"/>
        <v>M-00226@CORREO.COM</v>
      </c>
      <c r="L29" s="2" t="s">
        <v>121</v>
      </c>
      <c r="M29" s="2" t="s">
        <v>122</v>
      </c>
      <c r="N29" s="3">
        <f>VLOOKUP(M29,CURSOS!B$2:G$18,2,FALSE)</f>
        <v>20</v>
      </c>
      <c r="O29" s="2" t="s">
        <v>123</v>
      </c>
      <c r="P29" s="2" t="s">
        <v>42</v>
      </c>
      <c r="Q29" s="2" t="s">
        <v>124</v>
      </c>
      <c r="R29" s="4">
        <f>IF(Q29="in situ",LOOKUP(M29,CURSOS!B$2:G$18,CURSOS!E$2:E$18),IF(Q29="ON LINE",LOOKUP(M29,CURSOS!B$2:G$18,CURSOS!F$2:F$18),IF(Q29="PERSONALIZADA",LOOKUP(M29,CURSOS!B$2:G$18,CURSOS!G$2:G$18),0)))</f>
        <v>9600</v>
      </c>
      <c r="S29" s="2" t="s">
        <v>59</v>
      </c>
      <c r="T29" s="2" t="s">
        <v>98</v>
      </c>
      <c r="U29" s="2" t="s">
        <v>125</v>
      </c>
    </row>
    <row r="30" ht="15.75" customHeight="1">
      <c r="A30" s="2" t="s">
        <v>132</v>
      </c>
      <c r="B30" s="2" t="s">
        <v>133</v>
      </c>
      <c r="C30" s="2" t="s">
        <v>23</v>
      </c>
      <c r="D30" s="2" t="s">
        <v>49</v>
      </c>
      <c r="E30" s="2" t="s">
        <v>25</v>
      </c>
      <c r="F30" s="2" t="s">
        <v>38</v>
      </c>
      <c r="G30" s="2">
        <v>39.0</v>
      </c>
      <c r="H30" s="2" t="str">
        <f t="shared" si="1"/>
        <v>DOMICILIO CONOCIDO M-00190</v>
      </c>
      <c r="I30" s="2" t="str">
        <f>LOOKUP(C30,EMPRESAS!B$1:B$11,EMPRESAS!D$1:D$11)</f>
        <v>CIUDAD DE MÉXICO</v>
      </c>
      <c r="J30" s="2" t="str">
        <f t="shared" si="2"/>
        <v>CELULAR M-00190</v>
      </c>
      <c r="K30" s="2" t="str">
        <f t="shared" si="3"/>
        <v>M-00190@CORREO.COM</v>
      </c>
      <c r="L30" s="2" t="s">
        <v>27</v>
      </c>
      <c r="M30" s="2" t="s">
        <v>28</v>
      </c>
      <c r="N30" s="3">
        <f>VLOOKUP(M30,CURSOS!B$2:G$18,2,FALSE)</f>
        <v>20</v>
      </c>
      <c r="O30" s="2"/>
      <c r="P30" s="2" t="s">
        <v>29</v>
      </c>
      <c r="Q30" s="2" t="s">
        <v>30</v>
      </c>
      <c r="R30" s="4">
        <f>IF(Q30="in situ",LOOKUP(M30,CURSOS!B$2:G$18,CURSOS!E$2:E$18),IF(Q30="ON LINE",LOOKUP(M30,CURSOS!B$2:G$18,CURSOS!F$2:F$18),IF(Q30="PERSONALIZADA",LOOKUP(M30,CURSOS!B$2:G$18,CURSOS!G$2:G$18),0)))</f>
        <v>8000</v>
      </c>
      <c r="S30" s="2" t="s">
        <v>31</v>
      </c>
      <c r="T30" s="2"/>
      <c r="U30" s="2" t="s">
        <v>32</v>
      </c>
    </row>
    <row r="31" ht="15.75" customHeight="1">
      <c r="A31" s="2" t="s">
        <v>134</v>
      </c>
      <c r="B31" s="2" t="s">
        <v>135</v>
      </c>
      <c r="C31" s="2" t="s">
        <v>48</v>
      </c>
      <c r="D31" s="2" t="s">
        <v>49</v>
      </c>
      <c r="E31" s="2" t="s">
        <v>50</v>
      </c>
      <c r="F31" s="2" t="s">
        <v>38</v>
      </c>
      <c r="G31" s="2">
        <v>29.0</v>
      </c>
      <c r="H31" s="2" t="str">
        <f t="shared" si="1"/>
        <v>DOMICILIO CONOCIDO M-00387</v>
      </c>
      <c r="I31" s="2" t="str">
        <f>LOOKUP(C31,EMPRESAS!B$1:B$11,EMPRESAS!D$1:D$11)</f>
        <v>CÓRDOBA</v>
      </c>
      <c r="J31" s="2" t="str">
        <f t="shared" si="2"/>
        <v>CELULAR M-00387</v>
      </c>
      <c r="K31" s="2" t="str">
        <f t="shared" si="3"/>
        <v>M-00387@CORREO.COM</v>
      </c>
      <c r="L31" s="2" t="s">
        <v>51</v>
      </c>
      <c r="M31" s="2" t="s">
        <v>52</v>
      </c>
      <c r="N31" s="3">
        <f>VLOOKUP(M31,CURSOS!B$2:G$18,2,FALSE)</f>
        <v>20</v>
      </c>
      <c r="O31" s="2"/>
      <c r="P31" s="2" t="s">
        <v>29</v>
      </c>
      <c r="Q31" s="2" t="s">
        <v>53</v>
      </c>
      <c r="R31" s="4">
        <f>IF(Q31="in situ",LOOKUP(M31,CURSOS!B$2:G$18,CURSOS!E$2:E$18),IF(Q31="ON LINE",LOOKUP(M31,CURSOS!B$2:G$18,CURSOS!F$2:F$18),IF(Q31="PERSONALIZADA",LOOKUP(M31,CURSOS!B$2:G$18,CURSOS!G$2:G$18),0)))</f>
        <v>8800</v>
      </c>
      <c r="S31" s="2" t="s">
        <v>54</v>
      </c>
      <c r="T31" s="2"/>
      <c r="U31" s="2" t="s">
        <v>55</v>
      </c>
    </row>
    <row r="32" ht="15.75" customHeight="1">
      <c r="A32" s="2" t="s">
        <v>136</v>
      </c>
      <c r="B32" s="2" t="s">
        <v>137</v>
      </c>
      <c r="C32" s="2" t="s">
        <v>95</v>
      </c>
      <c r="D32" s="2" t="s">
        <v>49</v>
      </c>
      <c r="E32" s="2" t="s">
        <v>50</v>
      </c>
      <c r="F32" s="2" t="s">
        <v>38</v>
      </c>
      <c r="G32" s="2">
        <v>31.0</v>
      </c>
      <c r="H32" s="2" t="str">
        <f t="shared" si="1"/>
        <v>DOMICILIO CONOCIDO M-00142</v>
      </c>
      <c r="I32" s="2" t="str">
        <f>LOOKUP(C32,EMPRESAS!B$1:B$11,EMPRESAS!D$1:D$11)</f>
        <v>XALAPA</v>
      </c>
      <c r="J32" s="2" t="str">
        <f t="shared" si="2"/>
        <v>CELULAR M-00142</v>
      </c>
      <c r="K32" s="2" t="str">
        <f t="shared" si="3"/>
        <v>M-00142@CORREO.COM</v>
      </c>
      <c r="L32" s="2" t="s">
        <v>9</v>
      </c>
      <c r="M32" s="2" t="s">
        <v>96</v>
      </c>
      <c r="N32" s="3">
        <f>VLOOKUP(M32,CURSOS!B$2:G$18,2,FALSE)</f>
        <v>20</v>
      </c>
      <c r="O32" s="2" t="s">
        <v>97</v>
      </c>
      <c r="P32" s="2" t="s">
        <v>42</v>
      </c>
      <c r="Q32" s="2" t="s">
        <v>53</v>
      </c>
      <c r="R32" s="4">
        <f>IF(Q32="in situ",LOOKUP(M32,CURSOS!B$2:G$18,CURSOS!E$2:E$18),IF(Q32="ON LINE",LOOKUP(M32,CURSOS!B$2:G$18,CURSOS!F$2:F$18),IF(Q32="PERSONALIZADA",LOOKUP(M32,CURSOS!B$2:G$18,CURSOS!G$2:G$18),0)))</f>
        <v>6400</v>
      </c>
      <c r="S32" s="2" t="s">
        <v>49</v>
      </c>
      <c r="T32" s="2" t="s">
        <v>98</v>
      </c>
      <c r="U32" s="2" t="s">
        <v>99</v>
      </c>
    </row>
    <row r="33" ht="15.75" customHeight="1">
      <c r="A33" s="2" t="s">
        <v>138</v>
      </c>
      <c r="B33" s="2" t="s">
        <v>139</v>
      </c>
      <c r="C33" s="2" t="s">
        <v>48</v>
      </c>
      <c r="D33" s="2" t="s">
        <v>49</v>
      </c>
      <c r="E33" s="2" t="s">
        <v>50</v>
      </c>
      <c r="F33" s="2" t="s">
        <v>38</v>
      </c>
      <c r="G33" s="2">
        <v>43.0</v>
      </c>
      <c r="H33" s="2" t="str">
        <f t="shared" si="1"/>
        <v>DOMICILIO CONOCIDO M-00388</v>
      </c>
      <c r="I33" s="2" t="str">
        <f>LOOKUP(C33,EMPRESAS!B$1:B$11,EMPRESAS!D$1:D$11)</f>
        <v>CÓRDOBA</v>
      </c>
      <c r="J33" s="2" t="str">
        <f t="shared" si="2"/>
        <v>CELULAR M-00388</v>
      </c>
      <c r="K33" s="2" t="str">
        <f t="shared" si="3"/>
        <v>M-00388@CORREO.COM</v>
      </c>
      <c r="L33" s="2" t="s">
        <v>51</v>
      </c>
      <c r="M33" s="2" t="s">
        <v>140</v>
      </c>
      <c r="N33" s="3">
        <f>VLOOKUP(M33,CURSOS!B$2:G$18,2,FALSE)</f>
        <v>20</v>
      </c>
      <c r="O33" s="2"/>
      <c r="P33" s="2" t="s">
        <v>78</v>
      </c>
      <c r="Q33" s="2" t="s">
        <v>53</v>
      </c>
      <c r="R33" s="4">
        <f>IF(Q33="in situ",LOOKUP(M33,CURSOS!B$2:G$18,CURSOS!E$2:E$18),IF(Q33="ON LINE",LOOKUP(M33,CURSOS!B$2:G$18,CURSOS!F$2:F$18),IF(Q33="PERSONALIZADA",LOOKUP(M33,CURSOS!B$2:G$18,CURSOS!G$2:G$18),0)))</f>
        <v>6400</v>
      </c>
      <c r="S33" s="2" t="s">
        <v>141</v>
      </c>
      <c r="T33" s="2"/>
      <c r="U33" s="2" t="s">
        <v>142</v>
      </c>
    </row>
    <row r="34" ht="15.75" customHeight="1">
      <c r="A34" s="2" t="s">
        <v>143</v>
      </c>
      <c r="B34" s="2" t="s">
        <v>144</v>
      </c>
      <c r="C34" s="2" t="s">
        <v>35</v>
      </c>
      <c r="D34" s="2" t="s">
        <v>49</v>
      </c>
      <c r="E34" s="2" t="s">
        <v>37</v>
      </c>
      <c r="F34" s="2" t="s">
        <v>38</v>
      </c>
      <c r="G34" s="2">
        <v>25.0</v>
      </c>
      <c r="H34" s="2" t="str">
        <f t="shared" si="1"/>
        <v>DOMICILIO CONOCIDO M-00348</v>
      </c>
      <c r="I34" s="2" t="str">
        <f>LOOKUP(C34,EMPRESAS!B$1:B$11,EMPRESAS!D$1:D$11)</f>
        <v>ACAYUCAN</v>
      </c>
      <c r="J34" s="2" t="str">
        <f t="shared" si="2"/>
        <v>CELULAR M-00348</v>
      </c>
      <c r="K34" s="2" t="str">
        <f t="shared" si="3"/>
        <v>M-00348@CORREO.COM</v>
      </c>
      <c r="L34" s="2" t="s">
        <v>39</v>
      </c>
      <c r="M34" s="2" t="s">
        <v>40</v>
      </c>
      <c r="N34" s="3">
        <f>VLOOKUP(M34,CURSOS!B$2:G$18,2,FALSE)</f>
        <v>20</v>
      </c>
      <c r="O34" s="2" t="s">
        <v>41</v>
      </c>
      <c r="P34" s="2" t="s">
        <v>42</v>
      </c>
      <c r="Q34" s="2" t="s">
        <v>30</v>
      </c>
      <c r="R34" s="4">
        <f>IF(Q34="in situ",LOOKUP(M34,CURSOS!B$2:G$18,CURSOS!E$2:E$18),IF(Q34="ON LINE",LOOKUP(M34,CURSOS!B$2:G$18,CURSOS!F$2:F$18),IF(Q34="PERSONALIZADA",LOOKUP(M34,CURSOS!B$2:G$18,CURSOS!G$2:G$18),0)))</f>
        <v>8000</v>
      </c>
      <c r="S34" s="2" t="s">
        <v>43</v>
      </c>
      <c r="T34" s="2" t="s">
        <v>44</v>
      </c>
      <c r="U34" s="2" t="s">
        <v>45</v>
      </c>
    </row>
    <row r="35" ht="15.75" customHeight="1">
      <c r="A35" s="2" t="s">
        <v>145</v>
      </c>
      <c r="B35" s="5" t="s">
        <v>146</v>
      </c>
      <c r="C35" s="2" t="s">
        <v>95</v>
      </c>
      <c r="D35" s="2" t="s">
        <v>59</v>
      </c>
      <c r="E35" s="2" t="s">
        <v>50</v>
      </c>
      <c r="F35" s="2" t="s">
        <v>38</v>
      </c>
      <c r="G35" s="2">
        <v>24.0</v>
      </c>
      <c r="H35" s="2" t="str">
        <f t="shared" si="1"/>
        <v>DOMICILIO CONOCIDO M-00143</v>
      </c>
      <c r="I35" s="2" t="str">
        <f>LOOKUP(C35,EMPRESAS!B$1:B$11,EMPRESAS!D$1:D$11)</f>
        <v>XALAPA</v>
      </c>
      <c r="J35" s="2" t="str">
        <f t="shared" si="2"/>
        <v>CELULAR M-00143</v>
      </c>
      <c r="K35" s="2" t="str">
        <f t="shared" si="3"/>
        <v>M-00143@CORREO.COM</v>
      </c>
      <c r="L35" s="2" t="s">
        <v>9</v>
      </c>
      <c r="M35" s="2" t="s">
        <v>96</v>
      </c>
      <c r="N35" s="3">
        <f>VLOOKUP(M35,CURSOS!B$2:G$18,2,FALSE)</f>
        <v>20</v>
      </c>
      <c r="O35" s="2" t="s">
        <v>97</v>
      </c>
      <c r="P35" s="2" t="s">
        <v>42</v>
      </c>
      <c r="Q35" s="2" t="s">
        <v>53</v>
      </c>
      <c r="R35" s="4">
        <f>IF(Q35="in situ",LOOKUP(M35,CURSOS!B$2:G$18,CURSOS!E$2:E$18),IF(Q35="ON LINE",LOOKUP(M35,CURSOS!B$2:G$18,CURSOS!F$2:F$18),IF(Q35="PERSONALIZADA",LOOKUP(M35,CURSOS!B$2:G$18,CURSOS!G$2:G$18),0)))</f>
        <v>6400</v>
      </c>
      <c r="S35" s="2" t="s">
        <v>49</v>
      </c>
      <c r="T35" s="2" t="s">
        <v>98</v>
      </c>
      <c r="U35" s="2" t="s">
        <v>99</v>
      </c>
    </row>
    <row r="36" ht="15.75" customHeight="1">
      <c r="A36" s="2" t="s">
        <v>147</v>
      </c>
      <c r="B36" s="2" t="s">
        <v>148</v>
      </c>
      <c r="C36" s="2" t="s">
        <v>95</v>
      </c>
      <c r="D36" s="2" t="s">
        <v>59</v>
      </c>
      <c r="E36" s="2" t="s">
        <v>50</v>
      </c>
      <c r="F36" s="2" t="s">
        <v>38</v>
      </c>
      <c r="G36" s="2">
        <v>37.0</v>
      </c>
      <c r="H36" s="2" t="str">
        <f t="shared" si="1"/>
        <v>DOMICILIO CONOCIDO M-00144</v>
      </c>
      <c r="I36" s="2" t="str">
        <f>LOOKUP(C36,EMPRESAS!B$1:B$11,EMPRESAS!D$1:D$11)</f>
        <v>XALAPA</v>
      </c>
      <c r="J36" s="2" t="str">
        <f t="shared" si="2"/>
        <v>CELULAR M-00144</v>
      </c>
      <c r="K36" s="2" t="str">
        <f t="shared" si="3"/>
        <v>M-00144@CORREO.COM</v>
      </c>
      <c r="L36" s="2" t="s">
        <v>9</v>
      </c>
      <c r="M36" s="2" t="s">
        <v>96</v>
      </c>
      <c r="N36" s="3">
        <f>VLOOKUP(M36,CURSOS!B$2:G$18,2,FALSE)</f>
        <v>20</v>
      </c>
      <c r="O36" s="2" t="s">
        <v>97</v>
      </c>
      <c r="P36" s="2" t="s">
        <v>42</v>
      </c>
      <c r="Q36" s="2" t="s">
        <v>53</v>
      </c>
      <c r="R36" s="4">
        <f>IF(Q36="in situ",LOOKUP(M36,CURSOS!B$2:G$18,CURSOS!E$2:E$18),IF(Q36="ON LINE",LOOKUP(M36,CURSOS!B$2:G$18,CURSOS!F$2:F$18),IF(Q36="PERSONALIZADA",LOOKUP(M36,CURSOS!B$2:G$18,CURSOS!G$2:G$18),0)))</f>
        <v>6400</v>
      </c>
      <c r="S36" s="2" t="s">
        <v>49</v>
      </c>
      <c r="T36" s="2" t="s">
        <v>98</v>
      </c>
      <c r="U36" s="2" t="s">
        <v>99</v>
      </c>
    </row>
    <row r="37" ht="15.75" customHeight="1">
      <c r="A37" s="2" t="s">
        <v>149</v>
      </c>
      <c r="B37" s="2" t="s">
        <v>150</v>
      </c>
      <c r="C37" s="2" t="s">
        <v>87</v>
      </c>
      <c r="D37" s="2" t="s">
        <v>59</v>
      </c>
      <c r="E37" s="2" t="s">
        <v>50</v>
      </c>
      <c r="F37" s="2" t="s">
        <v>38</v>
      </c>
      <c r="G37" s="2">
        <v>49.0</v>
      </c>
      <c r="H37" s="2" t="str">
        <f t="shared" si="1"/>
        <v>DOMICILIO CONOCIDO M-00104</v>
      </c>
      <c r="I37" s="2" t="str">
        <f>LOOKUP(C37,EMPRESAS!B$1:B$11,EMPRESAS!D$1:D$11)</f>
        <v>ORIZABA</v>
      </c>
      <c r="J37" s="2" t="str">
        <f t="shared" si="2"/>
        <v>CELULAR M-00104</v>
      </c>
      <c r="K37" s="2" t="str">
        <f t="shared" si="3"/>
        <v>M-00104@CORREO.COM</v>
      </c>
      <c r="L37" s="2" t="s">
        <v>88</v>
      </c>
      <c r="M37" s="2" t="s">
        <v>61</v>
      </c>
      <c r="N37" s="3">
        <f>VLOOKUP(M37,CURSOS!B$2:G$18,2,FALSE)</f>
        <v>25</v>
      </c>
      <c r="O37" s="2"/>
      <c r="P37" s="2" t="s">
        <v>89</v>
      </c>
      <c r="Q37" s="2" t="s">
        <v>53</v>
      </c>
      <c r="R37" s="4">
        <f>IF(Q37="in situ",LOOKUP(M37,CURSOS!B$2:G$18,CURSOS!E$2:E$18),IF(Q37="ON LINE",LOOKUP(M37,CURSOS!B$2:G$18,CURSOS!F$2:F$18),IF(Q37="PERSONALIZADA",LOOKUP(M37,CURSOS!B$2:G$18,CURSOS!G$2:G$18),0)))</f>
        <v>6400</v>
      </c>
      <c r="S37" s="2" t="s">
        <v>79</v>
      </c>
      <c r="T37" s="2"/>
      <c r="U37" s="2" t="s">
        <v>90</v>
      </c>
    </row>
    <row r="38" ht="15.75" customHeight="1">
      <c r="A38" s="2" t="s">
        <v>151</v>
      </c>
      <c r="B38" s="2" t="s">
        <v>152</v>
      </c>
      <c r="C38" s="2" t="s">
        <v>120</v>
      </c>
      <c r="D38" s="2" t="s">
        <v>24</v>
      </c>
      <c r="E38" s="2" t="s">
        <v>25</v>
      </c>
      <c r="F38" s="2" t="s">
        <v>38</v>
      </c>
      <c r="G38" s="2">
        <v>59.0</v>
      </c>
      <c r="H38" s="2" t="str">
        <f t="shared" si="1"/>
        <v>DOMICILIO CONOCIDO M-00227</v>
      </c>
      <c r="I38" s="2" t="str">
        <f>LOOKUP(C38,EMPRESAS!B$1:B$11,EMPRESAS!D$1:D$11)</f>
        <v>VERACRUZ</v>
      </c>
      <c r="J38" s="2" t="str">
        <f t="shared" si="2"/>
        <v>CELULAR M-00227</v>
      </c>
      <c r="K38" s="2" t="str">
        <f t="shared" si="3"/>
        <v>M-00227@CORREO.COM</v>
      </c>
      <c r="L38" s="2" t="s">
        <v>121</v>
      </c>
      <c r="M38" s="2" t="s">
        <v>122</v>
      </c>
      <c r="N38" s="3">
        <f>VLOOKUP(M38,CURSOS!B$2:G$18,2,FALSE)</f>
        <v>20</v>
      </c>
      <c r="O38" s="2" t="s">
        <v>123</v>
      </c>
      <c r="P38" s="2" t="s">
        <v>42</v>
      </c>
      <c r="Q38" s="2" t="s">
        <v>124</v>
      </c>
      <c r="R38" s="4">
        <f>IF(Q38="in situ",LOOKUP(M38,CURSOS!B$2:G$18,CURSOS!E$2:E$18),IF(Q38="ON LINE",LOOKUP(M38,CURSOS!B$2:G$18,CURSOS!F$2:F$18),IF(Q38="PERSONALIZADA",LOOKUP(M38,CURSOS!B$2:G$18,CURSOS!G$2:G$18),0)))</f>
        <v>9600</v>
      </c>
      <c r="S38" s="2" t="s">
        <v>59</v>
      </c>
      <c r="T38" s="2" t="s">
        <v>98</v>
      </c>
      <c r="U38" s="2" t="s">
        <v>125</v>
      </c>
    </row>
    <row r="39" ht="15.75" customHeight="1">
      <c r="A39" s="2" t="s">
        <v>153</v>
      </c>
      <c r="B39" s="2" t="s">
        <v>154</v>
      </c>
      <c r="C39" s="2" t="s">
        <v>58</v>
      </c>
      <c r="D39" s="2" t="s">
        <v>36</v>
      </c>
      <c r="E39" s="2" t="s">
        <v>37</v>
      </c>
      <c r="F39" s="2" t="s">
        <v>26</v>
      </c>
      <c r="G39" s="2">
        <v>53.0</v>
      </c>
      <c r="H39" s="2" t="str">
        <f t="shared" si="1"/>
        <v>DOMICILIO CONOCIDO M-00271</v>
      </c>
      <c r="I39" s="2" t="str">
        <f>LOOKUP(C39,EMPRESAS!B$1:B$11,EMPRESAS!D$1:D$11)</f>
        <v>OAXACA</v>
      </c>
      <c r="J39" s="2" t="str">
        <f t="shared" si="2"/>
        <v>CELULAR M-00271</v>
      </c>
      <c r="K39" s="2" t="str">
        <f t="shared" si="3"/>
        <v>M-00271@CORREO.COM</v>
      </c>
      <c r="L39" s="2" t="s">
        <v>60</v>
      </c>
      <c r="M39" s="2" t="s">
        <v>61</v>
      </c>
      <c r="N39" s="3">
        <f>VLOOKUP(M39,CURSOS!B$2:G$18,2,FALSE)</f>
        <v>25</v>
      </c>
      <c r="O39" s="2" t="s">
        <v>62</v>
      </c>
      <c r="P39" s="2" t="s">
        <v>42</v>
      </c>
      <c r="Q39" s="2" t="s">
        <v>53</v>
      </c>
      <c r="R39" s="4">
        <f>IF(Q39="in situ",LOOKUP(M39,CURSOS!B$2:G$18,CURSOS!E$2:E$18),IF(Q39="ON LINE",LOOKUP(M39,CURSOS!B$2:G$18,CURSOS!F$2:F$18),IF(Q39="PERSONALIZADA",LOOKUP(M39,CURSOS!B$2:G$18,CURSOS!G$2:G$18),0)))</f>
        <v>6400</v>
      </c>
      <c r="S39" s="2" t="s">
        <v>24</v>
      </c>
      <c r="T39" s="2" t="s">
        <v>44</v>
      </c>
      <c r="U39" s="2" t="s">
        <v>63</v>
      </c>
    </row>
    <row r="40" ht="15.75" customHeight="1">
      <c r="A40" s="2" t="s">
        <v>155</v>
      </c>
      <c r="B40" s="2" t="s">
        <v>156</v>
      </c>
      <c r="C40" s="2" t="s">
        <v>95</v>
      </c>
      <c r="D40" s="2" t="s">
        <v>49</v>
      </c>
      <c r="E40" s="2" t="s">
        <v>50</v>
      </c>
      <c r="F40" s="2" t="s">
        <v>38</v>
      </c>
      <c r="G40" s="2">
        <v>32.0</v>
      </c>
      <c r="H40" s="2" t="str">
        <f t="shared" si="1"/>
        <v>DOMICILIO CONOCIDO M-00145</v>
      </c>
      <c r="I40" s="2" t="str">
        <f>LOOKUP(C40,EMPRESAS!B$1:B$11,EMPRESAS!D$1:D$11)</f>
        <v>XALAPA</v>
      </c>
      <c r="J40" s="2" t="str">
        <f t="shared" si="2"/>
        <v>CELULAR M-00145</v>
      </c>
      <c r="K40" s="2" t="str">
        <f t="shared" si="3"/>
        <v>M-00145@CORREO.COM</v>
      </c>
      <c r="L40" s="2" t="s">
        <v>9</v>
      </c>
      <c r="M40" s="2" t="s">
        <v>96</v>
      </c>
      <c r="N40" s="3">
        <f>VLOOKUP(M40,CURSOS!B$2:G$18,2,FALSE)</f>
        <v>20</v>
      </c>
      <c r="O40" s="2" t="s">
        <v>97</v>
      </c>
      <c r="P40" s="2" t="s">
        <v>42</v>
      </c>
      <c r="Q40" s="2" t="s">
        <v>53</v>
      </c>
      <c r="R40" s="4">
        <f>IF(Q40="in situ",LOOKUP(M40,CURSOS!B$2:G$18,CURSOS!E$2:E$18),IF(Q40="ON LINE",LOOKUP(M40,CURSOS!B$2:G$18,CURSOS!F$2:F$18),IF(Q40="PERSONALIZADA",LOOKUP(M40,CURSOS!B$2:G$18,CURSOS!G$2:G$18),0)))</f>
        <v>6400</v>
      </c>
      <c r="S40" s="2" t="s">
        <v>49</v>
      </c>
      <c r="T40" s="2" t="s">
        <v>98</v>
      </c>
      <c r="U40" s="2" t="s">
        <v>99</v>
      </c>
    </row>
    <row r="41" ht="15.75" customHeight="1">
      <c r="A41" s="2" t="s">
        <v>157</v>
      </c>
      <c r="B41" s="2" t="s">
        <v>158</v>
      </c>
      <c r="C41" s="2" t="s">
        <v>58</v>
      </c>
      <c r="D41" s="2" t="s">
        <v>59</v>
      </c>
      <c r="E41" s="2" t="s">
        <v>37</v>
      </c>
      <c r="F41" s="2" t="s">
        <v>26</v>
      </c>
      <c r="G41" s="2">
        <v>51.0</v>
      </c>
      <c r="H41" s="2" t="str">
        <f t="shared" si="1"/>
        <v>DOMICILIO CONOCIDO M-00272</v>
      </c>
      <c r="I41" s="2" t="str">
        <f>LOOKUP(C41,EMPRESAS!B$1:B$11,EMPRESAS!D$1:D$11)</f>
        <v>OAXACA</v>
      </c>
      <c r="J41" s="2" t="str">
        <f t="shared" si="2"/>
        <v>CELULAR M-00272</v>
      </c>
      <c r="K41" s="2" t="str">
        <f t="shared" si="3"/>
        <v>M-00272@CORREO.COM</v>
      </c>
      <c r="L41" s="2" t="s">
        <v>60</v>
      </c>
      <c r="M41" s="2" t="s">
        <v>61</v>
      </c>
      <c r="N41" s="3">
        <f>VLOOKUP(M41,CURSOS!B$2:G$18,2,FALSE)</f>
        <v>25</v>
      </c>
      <c r="O41" s="2" t="s">
        <v>62</v>
      </c>
      <c r="P41" s="2" t="s">
        <v>42</v>
      </c>
      <c r="Q41" s="2" t="s">
        <v>53</v>
      </c>
      <c r="R41" s="4">
        <f>IF(Q41="in situ",LOOKUP(M41,CURSOS!B$2:G$18,CURSOS!E$2:E$18),IF(Q41="ON LINE",LOOKUP(M41,CURSOS!B$2:G$18,CURSOS!F$2:F$18),IF(Q41="PERSONALIZADA",LOOKUP(M41,CURSOS!B$2:G$18,CURSOS!G$2:G$18),0)))</f>
        <v>6400</v>
      </c>
      <c r="S41" s="2" t="s">
        <v>24</v>
      </c>
      <c r="T41" s="2" t="s">
        <v>44</v>
      </c>
      <c r="U41" s="2" t="s">
        <v>63</v>
      </c>
    </row>
    <row r="42" ht="15.75" customHeight="1">
      <c r="A42" s="2" t="s">
        <v>159</v>
      </c>
      <c r="B42" s="2" t="s">
        <v>160</v>
      </c>
      <c r="C42" s="2" t="s">
        <v>23</v>
      </c>
      <c r="D42" s="2" t="s">
        <v>24</v>
      </c>
      <c r="E42" s="2" t="s">
        <v>25</v>
      </c>
      <c r="F42" s="2" t="s">
        <v>38</v>
      </c>
      <c r="G42" s="2">
        <v>37.0</v>
      </c>
      <c r="H42" s="2" t="str">
        <f t="shared" si="1"/>
        <v>DOMICILIO CONOCIDO M-00191</v>
      </c>
      <c r="I42" s="2" t="str">
        <f>LOOKUP(C42,EMPRESAS!B$1:B$11,EMPRESAS!D$1:D$11)</f>
        <v>CIUDAD DE MÉXICO</v>
      </c>
      <c r="J42" s="2" t="str">
        <f t="shared" si="2"/>
        <v>CELULAR M-00191</v>
      </c>
      <c r="K42" s="2" t="str">
        <f t="shared" si="3"/>
        <v>M-00191@CORREO.COM</v>
      </c>
      <c r="L42" s="2" t="s">
        <v>27</v>
      </c>
      <c r="M42" s="2" t="s">
        <v>28</v>
      </c>
      <c r="N42" s="3">
        <f>VLOOKUP(M42,CURSOS!B$2:G$18,2,FALSE)</f>
        <v>20</v>
      </c>
      <c r="O42" s="2"/>
      <c r="P42" s="2" t="s">
        <v>29</v>
      </c>
      <c r="Q42" s="2" t="s">
        <v>30</v>
      </c>
      <c r="R42" s="4">
        <f>IF(Q42="in situ",LOOKUP(M42,CURSOS!B$2:G$18,CURSOS!E$2:E$18),IF(Q42="ON LINE",LOOKUP(M42,CURSOS!B$2:G$18,CURSOS!F$2:F$18),IF(Q42="PERSONALIZADA",LOOKUP(M42,CURSOS!B$2:G$18,CURSOS!G$2:G$18),0)))</f>
        <v>8000</v>
      </c>
      <c r="S42" s="2" t="s">
        <v>31</v>
      </c>
      <c r="T42" s="2"/>
      <c r="U42" s="2" t="s">
        <v>32</v>
      </c>
    </row>
    <row r="43" ht="15.75" customHeight="1">
      <c r="A43" s="2" t="s">
        <v>161</v>
      </c>
      <c r="B43" s="2" t="s">
        <v>162</v>
      </c>
      <c r="C43" s="2" t="s">
        <v>95</v>
      </c>
      <c r="D43" s="2" t="s">
        <v>24</v>
      </c>
      <c r="E43" s="2" t="s">
        <v>50</v>
      </c>
      <c r="F43" s="2" t="s">
        <v>26</v>
      </c>
      <c r="G43" s="2">
        <v>29.0</v>
      </c>
      <c r="H43" s="2" t="str">
        <f t="shared" si="1"/>
        <v>DOMICILIO CONOCIDO M-00146</v>
      </c>
      <c r="I43" s="2" t="str">
        <f>LOOKUP(C43,EMPRESAS!B$1:B$11,EMPRESAS!D$1:D$11)</f>
        <v>XALAPA</v>
      </c>
      <c r="J43" s="2" t="str">
        <f t="shared" si="2"/>
        <v>CELULAR M-00146</v>
      </c>
      <c r="K43" s="2" t="str">
        <f t="shared" si="3"/>
        <v>M-00146@CORREO.COM</v>
      </c>
      <c r="L43" s="2" t="s">
        <v>9</v>
      </c>
      <c r="M43" s="2" t="s">
        <v>96</v>
      </c>
      <c r="N43" s="3">
        <f>VLOOKUP(M43,CURSOS!B$2:G$18,2,FALSE)</f>
        <v>20</v>
      </c>
      <c r="O43" s="2" t="s">
        <v>97</v>
      </c>
      <c r="P43" s="2" t="s">
        <v>42</v>
      </c>
      <c r="Q43" s="2" t="s">
        <v>53</v>
      </c>
      <c r="R43" s="4">
        <f>IF(Q43="in situ",LOOKUP(M43,CURSOS!B$2:G$18,CURSOS!E$2:E$18),IF(Q43="ON LINE",LOOKUP(M43,CURSOS!B$2:G$18,CURSOS!F$2:F$18),IF(Q43="PERSONALIZADA",LOOKUP(M43,CURSOS!B$2:G$18,CURSOS!G$2:G$18),0)))</f>
        <v>6400</v>
      </c>
      <c r="S43" s="2" t="s">
        <v>49</v>
      </c>
      <c r="T43" s="2" t="s">
        <v>98</v>
      </c>
      <c r="U43" s="2" t="s">
        <v>99</v>
      </c>
    </row>
    <row r="44" ht="15.75" customHeight="1">
      <c r="A44" s="2" t="s">
        <v>163</v>
      </c>
      <c r="B44" s="2" t="s">
        <v>164</v>
      </c>
      <c r="C44" s="2" t="s">
        <v>87</v>
      </c>
      <c r="D44" s="2" t="s">
        <v>36</v>
      </c>
      <c r="E44" s="2" t="s">
        <v>50</v>
      </c>
      <c r="F44" s="2" t="s">
        <v>38</v>
      </c>
      <c r="G44" s="2">
        <v>44.0</v>
      </c>
      <c r="H44" s="2" t="str">
        <f t="shared" si="1"/>
        <v>DOMICILIO CONOCIDO M-00105</v>
      </c>
      <c r="I44" s="2" t="str">
        <f>LOOKUP(C44,EMPRESAS!B$1:B$11,EMPRESAS!D$1:D$11)</f>
        <v>ORIZABA</v>
      </c>
      <c r="J44" s="2" t="str">
        <f t="shared" si="2"/>
        <v>CELULAR M-00105</v>
      </c>
      <c r="K44" s="2" t="str">
        <f t="shared" si="3"/>
        <v>M-00105@CORREO.COM</v>
      </c>
      <c r="L44" s="2" t="s">
        <v>88</v>
      </c>
      <c r="M44" s="2" t="s">
        <v>61</v>
      </c>
      <c r="N44" s="3">
        <f>VLOOKUP(M44,CURSOS!B$2:G$18,2,FALSE)</f>
        <v>25</v>
      </c>
      <c r="O44" s="2"/>
      <c r="P44" s="2" t="s">
        <v>89</v>
      </c>
      <c r="Q44" s="2" t="s">
        <v>53</v>
      </c>
      <c r="R44" s="4">
        <f>IF(Q44="in situ",LOOKUP(M44,CURSOS!B$2:G$18,CURSOS!E$2:E$18),IF(Q44="ON LINE",LOOKUP(M44,CURSOS!B$2:G$18,CURSOS!F$2:F$18),IF(Q44="PERSONALIZADA",LOOKUP(M44,CURSOS!B$2:G$18,CURSOS!G$2:G$18),0)))</f>
        <v>6400</v>
      </c>
      <c r="S44" s="2" t="s">
        <v>79</v>
      </c>
      <c r="T44" s="2"/>
      <c r="U44" s="2" t="s">
        <v>90</v>
      </c>
    </row>
    <row r="45" ht="15.75" customHeight="1">
      <c r="A45" s="2" t="s">
        <v>165</v>
      </c>
      <c r="B45" s="2" t="s">
        <v>166</v>
      </c>
      <c r="C45" s="2" t="s">
        <v>120</v>
      </c>
      <c r="D45" s="2" t="s">
        <v>49</v>
      </c>
      <c r="E45" s="2" t="s">
        <v>25</v>
      </c>
      <c r="F45" s="2" t="s">
        <v>38</v>
      </c>
      <c r="G45" s="2">
        <v>29.0</v>
      </c>
      <c r="H45" s="2" t="str">
        <f t="shared" si="1"/>
        <v>DOMICILIO CONOCIDO M-00228</v>
      </c>
      <c r="I45" s="2" t="str">
        <f>LOOKUP(C45,EMPRESAS!B$1:B$11,EMPRESAS!D$1:D$11)</f>
        <v>VERACRUZ</v>
      </c>
      <c r="J45" s="2" t="str">
        <f t="shared" si="2"/>
        <v>CELULAR M-00228</v>
      </c>
      <c r="K45" s="2" t="str">
        <f t="shared" si="3"/>
        <v>M-00228@CORREO.COM</v>
      </c>
      <c r="L45" s="2" t="s">
        <v>121</v>
      </c>
      <c r="M45" s="2" t="s">
        <v>122</v>
      </c>
      <c r="N45" s="3">
        <f>VLOOKUP(M45,CURSOS!B$2:G$18,2,FALSE)</f>
        <v>20</v>
      </c>
      <c r="O45" s="2" t="s">
        <v>123</v>
      </c>
      <c r="P45" s="2" t="s">
        <v>42</v>
      </c>
      <c r="Q45" s="2" t="s">
        <v>124</v>
      </c>
      <c r="R45" s="4">
        <f>IF(Q45="in situ",LOOKUP(M45,CURSOS!B$2:G$18,CURSOS!E$2:E$18),IF(Q45="ON LINE",LOOKUP(M45,CURSOS!B$2:G$18,CURSOS!F$2:F$18),IF(Q45="PERSONALIZADA",LOOKUP(M45,CURSOS!B$2:G$18,CURSOS!G$2:G$18),0)))</f>
        <v>9600</v>
      </c>
      <c r="S45" s="2" t="s">
        <v>59</v>
      </c>
      <c r="T45" s="2" t="s">
        <v>98</v>
      </c>
      <c r="U45" s="2" t="s">
        <v>125</v>
      </c>
    </row>
    <row r="46" ht="15.75" customHeight="1">
      <c r="A46" s="2" t="s">
        <v>167</v>
      </c>
      <c r="B46" s="2" t="s">
        <v>168</v>
      </c>
      <c r="C46" s="2" t="s">
        <v>76</v>
      </c>
      <c r="D46" s="2" t="s">
        <v>59</v>
      </c>
      <c r="E46" s="2" t="s">
        <v>50</v>
      </c>
      <c r="F46" s="2" t="s">
        <v>38</v>
      </c>
      <c r="G46" s="2">
        <v>32.0</v>
      </c>
      <c r="H46" s="2" t="str">
        <f t="shared" si="1"/>
        <v>DOMICILIO CONOCIDO M-00304</v>
      </c>
      <c r="I46" s="2" t="str">
        <f>LOOKUP(C46,EMPRESAS!B$1:B$11,EMPRESAS!D$1:D$11)</f>
        <v>POZA RICA</v>
      </c>
      <c r="J46" s="2" t="str">
        <f t="shared" si="2"/>
        <v>CELULAR M-00304</v>
      </c>
      <c r="K46" s="2" t="str">
        <f t="shared" si="3"/>
        <v>M-00304@CORREO.COM</v>
      </c>
      <c r="L46" s="2" t="s">
        <v>51</v>
      </c>
      <c r="M46" s="2" t="s">
        <v>77</v>
      </c>
      <c r="N46" s="3">
        <f>VLOOKUP(M46,CURSOS!B$2:G$18,2,FALSE)</f>
        <v>20</v>
      </c>
      <c r="O46" s="2"/>
      <c r="P46" s="2" t="s">
        <v>78</v>
      </c>
      <c r="Q46" s="2" t="s">
        <v>30</v>
      </c>
      <c r="R46" s="4">
        <f>IF(Q46="in situ",LOOKUP(M46,CURSOS!B$2:G$18,CURSOS!E$2:E$18),IF(Q46="ON LINE",LOOKUP(M46,CURSOS!B$2:G$18,CURSOS!F$2:F$18),IF(Q46="PERSONALIZADA",LOOKUP(M46,CURSOS!B$2:G$18,CURSOS!G$2:G$18),0)))</f>
        <v>11000</v>
      </c>
      <c r="S46" s="2" t="s">
        <v>79</v>
      </c>
      <c r="T46" s="2"/>
      <c r="U46" s="2" t="s">
        <v>80</v>
      </c>
    </row>
    <row r="47" ht="15.75" customHeight="1">
      <c r="A47" s="2" t="s">
        <v>169</v>
      </c>
      <c r="B47" s="2" t="s">
        <v>170</v>
      </c>
      <c r="C47" s="2" t="s">
        <v>58</v>
      </c>
      <c r="D47" s="2" t="s">
        <v>49</v>
      </c>
      <c r="E47" s="2" t="s">
        <v>50</v>
      </c>
      <c r="F47" s="2" t="s">
        <v>38</v>
      </c>
      <c r="G47" s="2">
        <v>59.0</v>
      </c>
      <c r="H47" s="2" t="str">
        <f t="shared" si="1"/>
        <v>DOMICILIO CONOCIDO M-00273</v>
      </c>
      <c r="I47" s="2" t="str">
        <f>LOOKUP(C47,EMPRESAS!B$1:B$11,EMPRESAS!D$1:D$11)</f>
        <v>OAXACA</v>
      </c>
      <c r="J47" s="2" t="str">
        <f t="shared" si="2"/>
        <v>CELULAR M-00273</v>
      </c>
      <c r="K47" s="2" t="str">
        <f t="shared" si="3"/>
        <v>M-00273@CORREO.COM</v>
      </c>
      <c r="L47" s="2" t="s">
        <v>60</v>
      </c>
      <c r="M47" s="2" t="s">
        <v>61</v>
      </c>
      <c r="N47" s="3">
        <f>VLOOKUP(M47,CURSOS!B$2:G$18,2,FALSE)</f>
        <v>25</v>
      </c>
      <c r="O47" s="2"/>
      <c r="P47" s="2" t="s">
        <v>29</v>
      </c>
      <c r="Q47" s="2" t="s">
        <v>53</v>
      </c>
      <c r="R47" s="4">
        <f>IF(Q47="in situ",LOOKUP(M47,CURSOS!B$2:G$18,CURSOS!E$2:E$18),IF(Q47="ON LINE",LOOKUP(M47,CURSOS!B$2:G$18,CURSOS!F$2:F$18),IF(Q47="PERSONALIZADA",LOOKUP(M47,CURSOS!B$2:G$18,CURSOS!G$2:G$18),0)))</f>
        <v>6400</v>
      </c>
      <c r="S47" s="2" t="s">
        <v>141</v>
      </c>
      <c r="T47" s="2"/>
      <c r="U47" s="2" t="s">
        <v>171</v>
      </c>
    </row>
    <row r="48" ht="15.75" customHeight="1">
      <c r="A48" s="2" t="s">
        <v>172</v>
      </c>
      <c r="B48" s="2" t="s">
        <v>173</v>
      </c>
      <c r="C48" s="2" t="s">
        <v>58</v>
      </c>
      <c r="D48" s="2" t="s">
        <v>49</v>
      </c>
      <c r="E48" s="2" t="s">
        <v>50</v>
      </c>
      <c r="F48" s="2" t="s">
        <v>38</v>
      </c>
      <c r="G48" s="2">
        <v>55.0</v>
      </c>
      <c r="H48" s="2" t="str">
        <f t="shared" si="1"/>
        <v>DOMICILIO CONOCIDO M-00274</v>
      </c>
      <c r="I48" s="2" t="str">
        <f>LOOKUP(C48,EMPRESAS!B$1:B$11,EMPRESAS!D$1:D$11)</f>
        <v>OAXACA</v>
      </c>
      <c r="J48" s="2" t="str">
        <f t="shared" si="2"/>
        <v>CELULAR M-00274</v>
      </c>
      <c r="K48" s="2" t="str">
        <f t="shared" si="3"/>
        <v>M-00274@CORREO.COM</v>
      </c>
      <c r="L48" s="2" t="s">
        <v>60</v>
      </c>
      <c r="M48" s="2" t="s">
        <v>61</v>
      </c>
      <c r="N48" s="3">
        <f>VLOOKUP(M48,CURSOS!B$2:G$18,2,FALSE)</f>
        <v>25</v>
      </c>
      <c r="O48" s="2"/>
      <c r="P48" s="2" t="s">
        <v>29</v>
      </c>
      <c r="Q48" s="2" t="s">
        <v>53</v>
      </c>
      <c r="R48" s="4">
        <f>IF(Q48="in situ",LOOKUP(M48,CURSOS!B$2:G$18,CURSOS!E$2:E$18),IF(Q48="ON LINE",LOOKUP(M48,CURSOS!B$2:G$18,CURSOS!F$2:F$18),IF(Q48="PERSONALIZADA",LOOKUP(M48,CURSOS!B$2:G$18,CURSOS!G$2:G$18),0)))</f>
        <v>6400</v>
      </c>
      <c r="S48" s="2" t="s">
        <v>141</v>
      </c>
      <c r="T48" s="2"/>
      <c r="U48" s="2" t="s">
        <v>171</v>
      </c>
    </row>
    <row r="49" ht="15.75" customHeight="1">
      <c r="A49" s="2" t="s">
        <v>174</v>
      </c>
      <c r="B49" s="2" t="s">
        <v>175</v>
      </c>
      <c r="C49" s="2" t="s">
        <v>58</v>
      </c>
      <c r="D49" s="2" t="s">
        <v>49</v>
      </c>
      <c r="E49" s="2" t="s">
        <v>50</v>
      </c>
      <c r="F49" s="2" t="s">
        <v>26</v>
      </c>
      <c r="G49" s="2">
        <v>25.0</v>
      </c>
      <c r="H49" s="2" t="str">
        <f t="shared" si="1"/>
        <v>DOMICILIO CONOCIDO M-00275</v>
      </c>
      <c r="I49" s="2" t="str">
        <f>LOOKUP(C49,EMPRESAS!B$1:B$11,EMPRESAS!D$1:D$11)</f>
        <v>OAXACA</v>
      </c>
      <c r="J49" s="2" t="str">
        <f t="shared" si="2"/>
        <v>CELULAR M-00275</v>
      </c>
      <c r="K49" s="2" t="str">
        <f t="shared" si="3"/>
        <v>M-00275@CORREO.COM</v>
      </c>
      <c r="L49" s="2" t="s">
        <v>60</v>
      </c>
      <c r="M49" s="2" t="s">
        <v>61</v>
      </c>
      <c r="N49" s="3">
        <f>VLOOKUP(M49,CURSOS!B$2:G$18,2,FALSE)</f>
        <v>25</v>
      </c>
      <c r="O49" s="2"/>
      <c r="P49" s="2" t="s">
        <v>29</v>
      </c>
      <c r="Q49" s="2" t="s">
        <v>53</v>
      </c>
      <c r="R49" s="4">
        <f>IF(Q49="in situ",LOOKUP(M49,CURSOS!B$2:G$18,CURSOS!E$2:E$18),IF(Q49="ON LINE",LOOKUP(M49,CURSOS!B$2:G$18,CURSOS!F$2:F$18),IF(Q49="PERSONALIZADA",LOOKUP(M49,CURSOS!B$2:G$18,CURSOS!G$2:G$18),0)))</f>
        <v>6400</v>
      </c>
      <c r="S49" s="2" t="s">
        <v>141</v>
      </c>
      <c r="T49" s="2"/>
      <c r="U49" s="2" t="s">
        <v>171</v>
      </c>
    </row>
    <row r="50" ht="15.75" customHeight="1">
      <c r="A50" s="2" t="s">
        <v>176</v>
      </c>
      <c r="B50" s="2" t="s">
        <v>177</v>
      </c>
      <c r="C50" s="2" t="s">
        <v>48</v>
      </c>
      <c r="D50" s="2" t="s">
        <v>49</v>
      </c>
      <c r="E50" s="2" t="s">
        <v>50</v>
      </c>
      <c r="F50" s="2" t="s">
        <v>38</v>
      </c>
      <c r="G50" s="2">
        <v>32.0</v>
      </c>
      <c r="H50" s="2" t="str">
        <f t="shared" si="1"/>
        <v>DOMICILIO CONOCIDO M-00389</v>
      </c>
      <c r="I50" s="2" t="str">
        <f>LOOKUP(C50,EMPRESAS!B$1:B$11,EMPRESAS!D$1:D$11)</f>
        <v>CÓRDOBA</v>
      </c>
      <c r="J50" s="2" t="str">
        <f t="shared" si="2"/>
        <v>CELULAR M-00389</v>
      </c>
      <c r="K50" s="2" t="str">
        <f t="shared" si="3"/>
        <v>M-00389@CORREO.COM</v>
      </c>
      <c r="L50" s="2" t="s">
        <v>51</v>
      </c>
      <c r="M50" s="2" t="s">
        <v>140</v>
      </c>
      <c r="N50" s="3">
        <f>VLOOKUP(M50,CURSOS!B$2:G$18,2,FALSE)</f>
        <v>20</v>
      </c>
      <c r="O50" s="2"/>
      <c r="P50" s="2" t="s">
        <v>78</v>
      </c>
      <c r="Q50" s="2" t="s">
        <v>53</v>
      </c>
      <c r="R50" s="4">
        <f>IF(Q50="in situ",LOOKUP(M50,CURSOS!B$2:G$18,CURSOS!E$2:E$18),IF(Q50="ON LINE",LOOKUP(M50,CURSOS!B$2:G$18,CURSOS!F$2:F$18),IF(Q50="PERSONALIZADA",LOOKUP(M50,CURSOS!B$2:G$18,CURSOS!G$2:G$18),0)))</f>
        <v>6400</v>
      </c>
      <c r="S50" s="2" t="s">
        <v>141</v>
      </c>
      <c r="T50" s="2"/>
      <c r="U50" s="2" t="s">
        <v>142</v>
      </c>
    </row>
    <row r="51" ht="15.75" customHeight="1">
      <c r="A51" s="2" t="s">
        <v>178</v>
      </c>
      <c r="B51" s="2" t="s">
        <v>179</v>
      </c>
      <c r="C51" s="2" t="s">
        <v>120</v>
      </c>
      <c r="D51" s="2" t="s">
        <v>49</v>
      </c>
      <c r="E51" s="2" t="s">
        <v>25</v>
      </c>
      <c r="F51" s="2" t="s">
        <v>26</v>
      </c>
      <c r="G51" s="2">
        <v>44.0</v>
      </c>
      <c r="H51" s="2" t="str">
        <f t="shared" si="1"/>
        <v>DOMICILIO CONOCIDO M-00229</v>
      </c>
      <c r="I51" s="2" t="str">
        <f>LOOKUP(C51,EMPRESAS!B$1:B$11,EMPRESAS!D$1:D$11)</f>
        <v>VERACRUZ</v>
      </c>
      <c r="J51" s="2" t="str">
        <f t="shared" si="2"/>
        <v>CELULAR M-00229</v>
      </c>
      <c r="K51" s="2" t="str">
        <f t="shared" si="3"/>
        <v>M-00229@CORREO.COM</v>
      </c>
      <c r="L51" s="2" t="s">
        <v>121</v>
      </c>
      <c r="M51" s="2" t="s">
        <v>122</v>
      </c>
      <c r="N51" s="3">
        <f>VLOOKUP(M51,CURSOS!B$2:G$18,2,FALSE)</f>
        <v>20</v>
      </c>
      <c r="O51" s="2" t="s">
        <v>123</v>
      </c>
      <c r="P51" s="2" t="s">
        <v>42</v>
      </c>
      <c r="Q51" s="2" t="s">
        <v>124</v>
      </c>
      <c r="R51" s="4">
        <f>IF(Q51="in situ",LOOKUP(M51,CURSOS!B$2:G$18,CURSOS!E$2:E$18),IF(Q51="ON LINE",LOOKUP(M51,CURSOS!B$2:G$18,CURSOS!F$2:F$18),IF(Q51="PERSONALIZADA",LOOKUP(M51,CURSOS!B$2:G$18,CURSOS!G$2:G$18),0)))</f>
        <v>9600</v>
      </c>
      <c r="S51" s="2" t="s">
        <v>59</v>
      </c>
      <c r="T51" s="2" t="s">
        <v>98</v>
      </c>
      <c r="U51" s="2" t="s">
        <v>125</v>
      </c>
    </row>
    <row r="52" ht="15.75" customHeight="1">
      <c r="A52" s="2" t="s">
        <v>180</v>
      </c>
      <c r="B52" s="2" t="s">
        <v>181</v>
      </c>
      <c r="C52" s="2" t="s">
        <v>48</v>
      </c>
      <c r="D52" s="2" t="s">
        <v>49</v>
      </c>
      <c r="E52" s="2" t="s">
        <v>50</v>
      </c>
      <c r="F52" s="2" t="s">
        <v>38</v>
      </c>
      <c r="G52" s="2">
        <v>41.0</v>
      </c>
      <c r="H52" s="2" t="str">
        <f t="shared" si="1"/>
        <v>DOMICILIO CONOCIDO M-00390</v>
      </c>
      <c r="I52" s="2" t="str">
        <f>LOOKUP(C52,EMPRESAS!B$1:B$11,EMPRESAS!D$1:D$11)</f>
        <v>CÓRDOBA</v>
      </c>
      <c r="J52" s="2" t="str">
        <f t="shared" si="2"/>
        <v>CELULAR M-00390</v>
      </c>
      <c r="K52" s="2" t="str">
        <f t="shared" si="3"/>
        <v>M-00390@CORREO.COM</v>
      </c>
      <c r="L52" s="2" t="s">
        <v>51</v>
      </c>
      <c r="M52" s="2" t="s">
        <v>140</v>
      </c>
      <c r="N52" s="3">
        <f>VLOOKUP(M52,CURSOS!B$2:G$18,2,FALSE)</f>
        <v>20</v>
      </c>
      <c r="O52" s="2"/>
      <c r="P52" s="2" t="s">
        <v>78</v>
      </c>
      <c r="Q52" s="2" t="s">
        <v>53</v>
      </c>
      <c r="R52" s="4">
        <f>IF(Q52="in situ",LOOKUP(M52,CURSOS!B$2:G$18,CURSOS!E$2:E$18),IF(Q52="ON LINE",LOOKUP(M52,CURSOS!B$2:G$18,CURSOS!F$2:F$18),IF(Q52="PERSONALIZADA",LOOKUP(M52,CURSOS!B$2:G$18,CURSOS!G$2:G$18),0)))</f>
        <v>6400</v>
      </c>
      <c r="S52" s="2" t="s">
        <v>141</v>
      </c>
      <c r="T52" s="2"/>
      <c r="U52" s="2" t="s">
        <v>142</v>
      </c>
    </row>
    <row r="53" ht="15.75" customHeight="1">
      <c r="A53" s="2" t="s">
        <v>182</v>
      </c>
      <c r="B53" s="2" t="s">
        <v>183</v>
      </c>
      <c r="C53" s="2" t="s">
        <v>35</v>
      </c>
      <c r="D53" s="2" t="s">
        <v>59</v>
      </c>
      <c r="E53" s="2" t="s">
        <v>37</v>
      </c>
      <c r="F53" s="2" t="s">
        <v>38</v>
      </c>
      <c r="G53" s="2">
        <v>27.0</v>
      </c>
      <c r="H53" s="2" t="str">
        <f t="shared" si="1"/>
        <v>DOMICILIO CONOCIDO M-00349</v>
      </c>
      <c r="I53" s="2" t="str">
        <f>LOOKUP(C53,EMPRESAS!B$1:B$11,EMPRESAS!D$1:D$11)</f>
        <v>ACAYUCAN</v>
      </c>
      <c r="J53" s="2" t="str">
        <f t="shared" si="2"/>
        <v>CELULAR M-00349</v>
      </c>
      <c r="K53" s="2" t="str">
        <f t="shared" si="3"/>
        <v>M-00349@CORREO.COM</v>
      </c>
      <c r="L53" s="2" t="s">
        <v>39</v>
      </c>
      <c r="M53" s="2" t="s">
        <v>40</v>
      </c>
      <c r="N53" s="3">
        <f>VLOOKUP(M53,CURSOS!B$2:G$18,2,FALSE)</f>
        <v>20</v>
      </c>
      <c r="O53" s="2" t="s">
        <v>41</v>
      </c>
      <c r="P53" s="2" t="s">
        <v>42</v>
      </c>
      <c r="Q53" s="2" t="s">
        <v>30</v>
      </c>
      <c r="R53" s="4">
        <f>IF(Q53="in situ",LOOKUP(M53,CURSOS!B$2:G$18,CURSOS!E$2:E$18),IF(Q53="ON LINE",LOOKUP(M53,CURSOS!B$2:G$18,CURSOS!F$2:F$18),IF(Q53="PERSONALIZADA",LOOKUP(M53,CURSOS!B$2:G$18,CURSOS!G$2:G$18),0)))</f>
        <v>8000</v>
      </c>
      <c r="S53" s="2" t="s">
        <v>43</v>
      </c>
      <c r="T53" s="2" t="s">
        <v>44</v>
      </c>
      <c r="U53" s="2" t="s">
        <v>45</v>
      </c>
    </row>
    <row r="54" ht="15.75" customHeight="1">
      <c r="A54" s="2" t="s">
        <v>184</v>
      </c>
      <c r="B54" s="2" t="s">
        <v>185</v>
      </c>
      <c r="C54" s="2" t="s">
        <v>58</v>
      </c>
      <c r="D54" s="2" t="s">
        <v>59</v>
      </c>
      <c r="E54" s="2" t="s">
        <v>50</v>
      </c>
      <c r="F54" s="2" t="s">
        <v>26</v>
      </c>
      <c r="G54" s="2">
        <v>26.0</v>
      </c>
      <c r="H54" s="2" t="str">
        <f t="shared" si="1"/>
        <v>DOMICILIO CONOCIDO M-00276</v>
      </c>
      <c r="I54" s="2" t="str">
        <f>LOOKUP(C54,EMPRESAS!B$1:B$11,EMPRESAS!D$1:D$11)</f>
        <v>OAXACA</v>
      </c>
      <c r="J54" s="2" t="str">
        <f t="shared" si="2"/>
        <v>CELULAR M-00276</v>
      </c>
      <c r="K54" s="2" t="str">
        <f t="shared" si="3"/>
        <v>M-00276@CORREO.COM</v>
      </c>
      <c r="L54" s="2" t="s">
        <v>60</v>
      </c>
      <c r="M54" s="2" t="s">
        <v>61</v>
      </c>
      <c r="N54" s="3">
        <f>VLOOKUP(M54,CURSOS!B$2:G$18,2,FALSE)</f>
        <v>25</v>
      </c>
      <c r="O54" s="2"/>
      <c r="P54" s="2" t="s">
        <v>29</v>
      </c>
      <c r="Q54" s="2" t="s">
        <v>53</v>
      </c>
      <c r="R54" s="4">
        <f>IF(Q54="in situ",LOOKUP(M54,CURSOS!B$2:G$18,CURSOS!E$2:E$18),IF(Q54="ON LINE",LOOKUP(M54,CURSOS!B$2:G$18,CURSOS!F$2:F$18),IF(Q54="PERSONALIZADA",LOOKUP(M54,CURSOS!B$2:G$18,CURSOS!G$2:G$18),0)))</f>
        <v>6400</v>
      </c>
      <c r="S54" s="2" t="s">
        <v>141</v>
      </c>
      <c r="T54" s="2"/>
      <c r="U54" s="2" t="s">
        <v>171</v>
      </c>
    </row>
    <row r="55" ht="15.75" customHeight="1">
      <c r="A55" s="2" t="s">
        <v>186</v>
      </c>
      <c r="B55" s="2" t="s">
        <v>187</v>
      </c>
      <c r="C55" s="2" t="s">
        <v>120</v>
      </c>
      <c r="D55" s="2" t="s">
        <v>24</v>
      </c>
      <c r="E55" s="2" t="s">
        <v>25</v>
      </c>
      <c r="F55" s="2" t="s">
        <v>26</v>
      </c>
      <c r="G55" s="2">
        <v>43.0</v>
      </c>
      <c r="H55" s="2" t="str">
        <f t="shared" si="1"/>
        <v>DOMICILIO CONOCIDO M-00230</v>
      </c>
      <c r="I55" s="2" t="str">
        <f>LOOKUP(C55,EMPRESAS!B$1:B$11,EMPRESAS!D$1:D$11)</f>
        <v>VERACRUZ</v>
      </c>
      <c r="J55" s="2" t="str">
        <f t="shared" si="2"/>
        <v>CELULAR M-00230</v>
      </c>
      <c r="K55" s="2" t="str">
        <f t="shared" si="3"/>
        <v>M-00230@CORREO.COM</v>
      </c>
      <c r="L55" s="2" t="s">
        <v>121</v>
      </c>
      <c r="M55" s="2" t="s">
        <v>122</v>
      </c>
      <c r="N55" s="3">
        <f>VLOOKUP(M55,CURSOS!B$2:G$18,2,FALSE)</f>
        <v>20</v>
      </c>
      <c r="O55" s="2" t="s">
        <v>123</v>
      </c>
      <c r="P55" s="2" t="s">
        <v>42</v>
      </c>
      <c r="Q55" s="2" t="s">
        <v>124</v>
      </c>
      <c r="R55" s="4">
        <f>IF(Q55="in situ",LOOKUP(M55,CURSOS!B$2:G$18,CURSOS!E$2:E$18),IF(Q55="ON LINE",LOOKUP(M55,CURSOS!B$2:G$18,CURSOS!F$2:F$18),IF(Q55="PERSONALIZADA",LOOKUP(M55,CURSOS!B$2:G$18,CURSOS!G$2:G$18),0)))</f>
        <v>9600</v>
      </c>
      <c r="S55" s="2" t="s">
        <v>59</v>
      </c>
      <c r="T55" s="2" t="s">
        <v>98</v>
      </c>
      <c r="U55" s="2" t="s">
        <v>125</v>
      </c>
    </row>
    <row r="56" ht="15.75" customHeight="1">
      <c r="A56" s="2" t="s">
        <v>188</v>
      </c>
      <c r="B56" s="2" t="s">
        <v>189</v>
      </c>
      <c r="C56" s="2" t="s">
        <v>76</v>
      </c>
      <c r="D56" s="2" t="s">
        <v>24</v>
      </c>
      <c r="E56" s="2" t="s">
        <v>50</v>
      </c>
      <c r="F56" s="2" t="s">
        <v>26</v>
      </c>
      <c r="G56" s="2">
        <v>22.0</v>
      </c>
      <c r="H56" s="2" t="str">
        <f t="shared" si="1"/>
        <v>DOMICILIO CONOCIDO M-00305</v>
      </c>
      <c r="I56" s="2" t="str">
        <f>LOOKUP(C56,EMPRESAS!B$1:B$11,EMPRESAS!D$1:D$11)</f>
        <v>POZA RICA</v>
      </c>
      <c r="J56" s="2" t="str">
        <f t="shared" si="2"/>
        <v>CELULAR M-00305</v>
      </c>
      <c r="K56" s="2" t="str">
        <f t="shared" si="3"/>
        <v>M-00305@CORREO.COM</v>
      </c>
      <c r="L56" s="2" t="s">
        <v>51</v>
      </c>
      <c r="M56" s="2" t="s">
        <v>77</v>
      </c>
      <c r="N56" s="3">
        <f>VLOOKUP(M56,CURSOS!B$2:G$18,2,FALSE)</f>
        <v>20</v>
      </c>
      <c r="O56" s="2"/>
      <c r="P56" s="2" t="s">
        <v>78</v>
      </c>
      <c r="Q56" s="2" t="s">
        <v>30</v>
      </c>
      <c r="R56" s="4">
        <f>IF(Q56="in situ",LOOKUP(M56,CURSOS!B$2:G$18,CURSOS!E$2:E$18),IF(Q56="ON LINE",LOOKUP(M56,CURSOS!B$2:G$18,CURSOS!F$2:F$18),IF(Q56="PERSONALIZADA",LOOKUP(M56,CURSOS!B$2:G$18,CURSOS!G$2:G$18),0)))</f>
        <v>11000</v>
      </c>
      <c r="S56" s="2" t="s">
        <v>79</v>
      </c>
      <c r="T56" s="2"/>
      <c r="U56" s="2" t="s">
        <v>80</v>
      </c>
    </row>
    <row r="57" ht="15.75" customHeight="1">
      <c r="A57" s="2" t="s">
        <v>190</v>
      </c>
      <c r="B57" s="2" t="s">
        <v>191</v>
      </c>
      <c r="C57" s="2" t="s">
        <v>120</v>
      </c>
      <c r="D57" s="2" t="s">
        <v>36</v>
      </c>
      <c r="E57" s="2" t="s">
        <v>25</v>
      </c>
      <c r="F57" s="2" t="s">
        <v>38</v>
      </c>
      <c r="G57" s="2">
        <v>24.0</v>
      </c>
      <c r="H57" s="2" t="str">
        <f t="shared" si="1"/>
        <v>DOMICILIO CONOCIDO M-00231</v>
      </c>
      <c r="I57" s="2" t="str">
        <f>LOOKUP(C57,EMPRESAS!B$1:B$11,EMPRESAS!D$1:D$11)</f>
        <v>VERACRUZ</v>
      </c>
      <c r="J57" s="2" t="str">
        <f t="shared" si="2"/>
        <v>CELULAR M-00231</v>
      </c>
      <c r="K57" s="2" t="str">
        <f t="shared" si="3"/>
        <v>M-00231@CORREO.COM</v>
      </c>
      <c r="L57" s="2" t="s">
        <v>121</v>
      </c>
      <c r="M57" s="2" t="s">
        <v>122</v>
      </c>
      <c r="N57" s="3">
        <f>VLOOKUP(M57,CURSOS!B$2:G$18,2,FALSE)</f>
        <v>20</v>
      </c>
      <c r="O57" s="2" t="s">
        <v>123</v>
      </c>
      <c r="P57" s="2" t="s">
        <v>42</v>
      </c>
      <c r="Q57" s="2" t="s">
        <v>124</v>
      </c>
      <c r="R57" s="4">
        <f>IF(Q57="in situ",LOOKUP(M57,CURSOS!B$2:G$18,CURSOS!E$2:E$18),IF(Q57="ON LINE",LOOKUP(M57,CURSOS!B$2:G$18,CURSOS!F$2:F$18),IF(Q57="PERSONALIZADA",LOOKUP(M57,CURSOS!B$2:G$18,CURSOS!G$2:G$18),0)))</f>
        <v>9600</v>
      </c>
      <c r="S57" s="2" t="s">
        <v>59</v>
      </c>
      <c r="T57" s="2" t="s">
        <v>98</v>
      </c>
      <c r="U57" s="2" t="s">
        <v>125</v>
      </c>
    </row>
    <row r="58" ht="15.75" customHeight="1">
      <c r="A58" s="2" t="s">
        <v>192</v>
      </c>
      <c r="B58" s="2" t="s">
        <v>193</v>
      </c>
      <c r="C58" s="2" t="s">
        <v>95</v>
      </c>
      <c r="D58" s="2" t="s">
        <v>49</v>
      </c>
      <c r="E58" s="2" t="s">
        <v>50</v>
      </c>
      <c r="F58" s="2" t="s">
        <v>38</v>
      </c>
      <c r="G58" s="2">
        <v>20.0</v>
      </c>
      <c r="H58" s="2" t="str">
        <f t="shared" si="1"/>
        <v>DOMICILIO CONOCIDO M-00147</v>
      </c>
      <c r="I58" s="2" t="str">
        <f>LOOKUP(C58,EMPRESAS!B$1:B$11,EMPRESAS!D$1:D$11)</f>
        <v>XALAPA</v>
      </c>
      <c r="J58" s="2" t="str">
        <f t="shared" si="2"/>
        <v>CELULAR M-00147</v>
      </c>
      <c r="K58" s="2" t="str">
        <f t="shared" si="3"/>
        <v>M-00147@CORREO.COM</v>
      </c>
      <c r="L58" s="2" t="s">
        <v>9</v>
      </c>
      <c r="M58" s="2" t="s">
        <v>96</v>
      </c>
      <c r="N58" s="3">
        <f>VLOOKUP(M58,CURSOS!B$2:G$18,2,FALSE)</f>
        <v>20</v>
      </c>
      <c r="O58" s="2" t="s">
        <v>97</v>
      </c>
      <c r="P58" s="2" t="s">
        <v>42</v>
      </c>
      <c r="Q58" s="2" t="s">
        <v>53</v>
      </c>
      <c r="R58" s="4">
        <f>IF(Q58="in situ",LOOKUP(M58,CURSOS!B$2:G$18,CURSOS!E$2:E$18),IF(Q58="ON LINE",LOOKUP(M58,CURSOS!B$2:G$18,CURSOS!F$2:F$18),IF(Q58="PERSONALIZADA",LOOKUP(M58,CURSOS!B$2:G$18,CURSOS!G$2:G$18),0)))</f>
        <v>6400</v>
      </c>
      <c r="S58" s="2" t="s">
        <v>49</v>
      </c>
      <c r="T58" s="2" t="s">
        <v>98</v>
      </c>
      <c r="U58" s="2" t="s">
        <v>99</v>
      </c>
    </row>
    <row r="59" ht="15.75" customHeight="1">
      <c r="A59" s="2" t="s">
        <v>194</v>
      </c>
      <c r="B59" s="2" t="s">
        <v>195</v>
      </c>
      <c r="C59" s="2" t="s">
        <v>120</v>
      </c>
      <c r="D59" s="2" t="s">
        <v>59</v>
      </c>
      <c r="E59" s="2" t="s">
        <v>25</v>
      </c>
      <c r="F59" s="2" t="s">
        <v>38</v>
      </c>
      <c r="G59" s="2">
        <v>25.0</v>
      </c>
      <c r="H59" s="2" t="str">
        <f t="shared" si="1"/>
        <v>DOMICILIO CONOCIDO M-00232</v>
      </c>
      <c r="I59" s="2" t="str">
        <f>LOOKUP(C59,EMPRESAS!B$1:B$11,EMPRESAS!D$1:D$11)</f>
        <v>VERACRUZ</v>
      </c>
      <c r="J59" s="2" t="str">
        <f t="shared" si="2"/>
        <v>CELULAR M-00232</v>
      </c>
      <c r="K59" s="2" t="str">
        <f t="shared" si="3"/>
        <v>M-00232@CORREO.COM</v>
      </c>
      <c r="L59" s="2" t="s">
        <v>121</v>
      </c>
      <c r="M59" s="2" t="s">
        <v>122</v>
      </c>
      <c r="N59" s="3">
        <f>VLOOKUP(M59,CURSOS!B$2:G$18,2,FALSE)</f>
        <v>20</v>
      </c>
      <c r="O59" s="2" t="s">
        <v>123</v>
      </c>
      <c r="P59" s="2" t="s">
        <v>42</v>
      </c>
      <c r="Q59" s="2" t="s">
        <v>124</v>
      </c>
      <c r="R59" s="4">
        <f>IF(Q59="in situ",LOOKUP(M59,CURSOS!B$2:G$18,CURSOS!E$2:E$18),IF(Q59="ON LINE",LOOKUP(M59,CURSOS!B$2:G$18,CURSOS!F$2:F$18),IF(Q59="PERSONALIZADA",LOOKUP(M59,CURSOS!B$2:G$18,CURSOS!G$2:G$18),0)))</f>
        <v>9600</v>
      </c>
      <c r="S59" s="2" t="s">
        <v>59</v>
      </c>
      <c r="T59" s="2" t="s">
        <v>98</v>
      </c>
      <c r="U59" s="2" t="s">
        <v>125</v>
      </c>
    </row>
    <row r="60" ht="15.75" customHeight="1">
      <c r="A60" s="2" t="s">
        <v>196</v>
      </c>
      <c r="B60" s="2" t="s">
        <v>197</v>
      </c>
      <c r="C60" s="2" t="s">
        <v>35</v>
      </c>
      <c r="D60" s="2" t="s">
        <v>49</v>
      </c>
      <c r="E60" s="2" t="s">
        <v>37</v>
      </c>
      <c r="F60" s="2" t="s">
        <v>38</v>
      </c>
      <c r="G60" s="2">
        <v>37.0</v>
      </c>
      <c r="H60" s="2" t="str">
        <f t="shared" si="1"/>
        <v>DOMICILIO CONOCIDO M-00350</v>
      </c>
      <c r="I60" s="2" t="str">
        <f>LOOKUP(C60,EMPRESAS!B$1:B$11,EMPRESAS!D$1:D$11)</f>
        <v>ACAYUCAN</v>
      </c>
      <c r="J60" s="2" t="str">
        <f t="shared" si="2"/>
        <v>CELULAR M-00350</v>
      </c>
      <c r="K60" s="2" t="str">
        <f t="shared" si="3"/>
        <v>M-00350@CORREO.COM</v>
      </c>
      <c r="L60" s="2" t="s">
        <v>39</v>
      </c>
      <c r="M60" s="2" t="s">
        <v>40</v>
      </c>
      <c r="N60" s="3">
        <f>VLOOKUP(M60,CURSOS!B$2:G$18,2,FALSE)</f>
        <v>20</v>
      </c>
      <c r="O60" s="2" t="s">
        <v>41</v>
      </c>
      <c r="P60" s="2" t="s">
        <v>42</v>
      </c>
      <c r="Q60" s="2" t="s">
        <v>30</v>
      </c>
      <c r="R60" s="4">
        <f>IF(Q60="in situ",LOOKUP(M60,CURSOS!B$2:G$18,CURSOS!E$2:E$18),IF(Q60="ON LINE",LOOKUP(M60,CURSOS!B$2:G$18,CURSOS!F$2:F$18),IF(Q60="PERSONALIZADA",LOOKUP(M60,CURSOS!B$2:G$18,CURSOS!G$2:G$18),0)))</f>
        <v>8000</v>
      </c>
      <c r="S60" s="2" t="s">
        <v>43</v>
      </c>
      <c r="T60" s="2" t="s">
        <v>44</v>
      </c>
      <c r="U60" s="2" t="s">
        <v>45</v>
      </c>
    </row>
    <row r="61" ht="15.75" customHeight="1">
      <c r="A61" s="2" t="s">
        <v>198</v>
      </c>
      <c r="B61" s="2" t="s">
        <v>199</v>
      </c>
      <c r="C61" s="2" t="s">
        <v>48</v>
      </c>
      <c r="D61" s="2" t="s">
        <v>49</v>
      </c>
      <c r="E61" s="2" t="s">
        <v>50</v>
      </c>
      <c r="F61" s="2" t="s">
        <v>38</v>
      </c>
      <c r="G61" s="2">
        <v>32.0</v>
      </c>
      <c r="H61" s="2" t="str">
        <f t="shared" si="1"/>
        <v>DOMICILIO CONOCIDO M-00391</v>
      </c>
      <c r="I61" s="2" t="str">
        <f>LOOKUP(C61,EMPRESAS!B$1:B$11,EMPRESAS!D$1:D$11)</f>
        <v>CÓRDOBA</v>
      </c>
      <c r="J61" s="2" t="str">
        <f t="shared" si="2"/>
        <v>CELULAR M-00391</v>
      </c>
      <c r="K61" s="2" t="str">
        <f t="shared" si="3"/>
        <v>M-00391@CORREO.COM</v>
      </c>
      <c r="L61" s="2" t="s">
        <v>51</v>
      </c>
      <c r="M61" s="2" t="s">
        <v>140</v>
      </c>
      <c r="N61" s="3">
        <f>VLOOKUP(M61,CURSOS!B$2:G$18,2,FALSE)</f>
        <v>20</v>
      </c>
      <c r="O61" s="2"/>
      <c r="P61" s="2" t="s">
        <v>78</v>
      </c>
      <c r="Q61" s="2" t="s">
        <v>53</v>
      </c>
      <c r="R61" s="4">
        <f>IF(Q61="in situ",LOOKUP(M61,CURSOS!B$2:G$18,CURSOS!E$2:E$18),IF(Q61="ON LINE",LOOKUP(M61,CURSOS!B$2:G$18,CURSOS!F$2:F$18),IF(Q61="PERSONALIZADA",LOOKUP(M61,CURSOS!B$2:G$18,CURSOS!G$2:G$18),0)))</f>
        <v>6400</v>
      </c>
      <c r="S61" s="2" t="s">
        <v>141</v>
      </c>
      <c r="T61" s="2"/>
      <c r="U61" s="2" t="s">
        <v>142</v>
      </c>
    </row>
    <row r="62" ht="15.75" customHeight="1">
      <c r="A62" s="2" t="s">
        <v>200</v>
      </c>
      <c r="B62" s="2" t="s">
        <v>201</v>
      </c>
      <c r="C62" s="2" t="s">
        <v>48</v>
      </c>
      <c r="D62" s="2" t="s">
        <v>49</v>
      </c>
      <c r="E62" s="2" t="s">
        <v>50</v>
      </c>
      <c r="F62" s="2" t="s">
        <v>38</v>
      </c>
      <c r="G62" s="2">
        <v>55.0</v>
      </c>
      <c r="H62" s="2" t="str">
        <f t="shared" si="1"/>
        <v>DOMICILIO CONOCIDO M-00392</v>
      </c>
      <c r="I62" s="2" t="str">
        <f>LOOKUP(C62,EMPRESAS!B$1:B$11,EMPRESAS!D$1:D$11)</f>
        <v>CÓRDOBA</v>
      </c>
      <c r="J62" s="2" t="str">
        <f t="shared" si="2"/>
        <v>CELULAR M-00392</v>
      </c>
      <c r="K62" s="2" t="str">
        <f t="shared" si="3"/>
        <v>M-00392@CORREO.COM</v>
      </c>
      <c r="L62" s="2" t="s">
        <v>51</v>
      </c>
      <c r="M62" s="2" t="s">
        <v>140</v>
      </c>
      <c r="N62" s="3">
        <f>VLOOKUP(M62,CURSOS!B$2:G$18,2,FALSE)</f>
        <v>20</v>
      </c>
      <c r="O62" s="2"/>
      <c r="P62" s="2" t="s">
        <v>78</v>
      </c>
      <c r="Q62" s="2" t="s">
        <v>53</v>
      </c>
      <c r="R62" s="4">
        <f>IF(Q62="in situ",LOOKUP(M62,CURSOS!B$2:G$18,CURSOS!E$2:E$18),IF(Q62="ON LINE",LOOKUP(M62,CURSOS!B$2:G$18,CURSOS!F$2:F$18),IF(Q62="PERSONALIZADA",LOOKUP(M62,CURSOS!B$2:G$18,CURSOS!G$2:G$18),0)))</f>
        <v>6400</v>
      </c>
      <c r="S62" s="2" t="s">
        <v>141</v>
      </c>
      <c r="T62" s="2"/>
      <c r="U62" s="2" t="s">
        <v>142</v>
      </c>
    </row>
    <row r="63" ht="15.75" customHeight="1">
      <c r="A63" s="2" t="s">
        <v>202</v>
      </c>
      <c r="B63" s="2" t="s">
        <v>203</v>
      </c>
      <c r="C63" s="2" t="s">
        <v>87</v>
      </c>
      <c r="D63" s="2" t="s">
        <v>49</v>
      </c>
      <c r="E63" s="2" t="s">
        <v>50</v>
      </c>
      <c r="F63" s="2" t="s">
        <v>38</v>
      </c>
      <c r="G63" s="2">
        <v>43.0</v>
      </c>
      <c r="H63" s="2" t="str">
        <f t="shared" si="1"/>
        <v>DOMICILIO CONOCIDO M-00106</v>
      </c>
      <c r="I63" s="2" t="str">
        <f>LOOKUP(C63,EMPRESAS!B$1:B$11,EMPRESAS!D$1:D$11)</f>
        <v>ORIZABA</v>
      </c>
      <c r="J63" s="2" t="str">
        <f t="shared" si="2"/>
        <v>CELULAR M-00106</v>
      </c>
      <c r="K63" s="2" t="str">
        <f t="shared" si="3"/>
        <v>M-00106@CORREO.COM</v>
      </c>
      <c r="L63" s="2" t="s">
        <v>88</v>
      </c>
      <c r="M63" s="2" t="s">
        <v>61</v>
      </c>
      <c r="N63" s="3">
        <f>VLOOKUP(M63,CURSOS!B$2:G$18,2,FALSE)</f>
        <v>25</v>
      </c>
      <c r="O63" s="2"/>
      <c r="P63" s="2" t="s">
        <v>89</v>
      </c>
      <c r="Q63" s="2" t="s">
        <v>53</v>
      </c>
      <c r="R63" s="4">
        <f>IF(Q63="in situ",LOOKUP(M63,CURSOS!B$2:G$18,CURSOS!E$2:E$18),IF(Q63="ON LINE",LOOKUP(M63,CURSOS!B$2:G$18,CURSOS!F$2:F$18),IF(Q63="PERSONALIZADA",LOOKUP(M63,CURSOS!B$2:G$18,CURSOS!G$2:G$18),0)))</f>
        <v>6400</v>
      </c>
      <c r="S63" s="2" t="s">
        <v>79</v>
      </c>
      <c r="T63" s="2"/>
      <c r="U63" s="2" t="s">
        <v>90</v>
      </c>
    </row>
    <row r="64" ht="15.75" customHeight="1">
      <c r="A64" s="2" t="s">
        <v>204</v>
      </c>
      <c r="B64" s="2" t="s">
        <v>205</v>
      </c>
      <c r="C64" s="2" t="s">
        <v>23</v>
      </c>
      <c r="D64" s="2" t="s">
        <v>59</v>
      </c>
      <c r="E64" s="2" t="s">
        <v>25</v>
      </c>
      <c r="F64" s="2" t="s">
        <v>38</v>
      </c>
      <c r="G64" s="2">
        <v>47.0</v>
      </c>
      <c r="H64" s="2" t="str">
        <f t="shared" si="1"/>
        <v>DOMICILIO CONOCIDO M-00192</v>
      </c>
      <c r="I64" s="2" t="str">
        <f>LOOKUP(C64,EMPRESAS!B$1:B$11,EMPRESAS!D$1:D$11)</f>
        <v>CIUDAD DE MÉXICO</v>
      </c>
      <c r="J64" s="2" t="str">
        <f t="shared" si="2"/>
        <v>CELULAR M-00192</v>
      </c>
      <c r="K64" s="2" t="str">
        <f t="shared" si="3"/>
        <v>M-00192@CORREO.COM</v>
      </c>
      <c r="L64" s="2" t="s">
        <v>27</v>
      </c>
      <c r="M64" s="2" t="s">
        <v>28</v>
      </c>
      <c r="N64" s="3">
        <f>VLOOKUP(M64,CURSOS!B$2:G$18,2,FALSE)</f>
        <v>20</v>
      </c>
      <c r="O64" s="2"/>
      <c r="P64" s="2" t="s">
        <v>29</v>
      </c>
      <c r="Q64" s="2" t="s">
        <v>30</v>
      </c>
      <c r="R64" s="4">
        <f>IF(Q64="in situ",LOOKUP(M64,CURSOS!B$2:G$18,CURSOS!E$2:E$18),IF(Q64="ON LINE",LOOKUP(M64,CURSOS!B$2:G$18,CURSOS!F$2:F$18),IF(Q64="PERSONALIZADA",LOOKUP(M64,CURSOS!B$2:G$18,CURSOS!G$2:G$18),0)))</f>
        <v>8000</v>
      </c>
      <c r="S64" s="2" t="s">
        <v>31</v>
      </c>
      <c r="T64" s="2"/>
      <c r="U64" s="2" t="s">
        <v>32</v>
      </c>
    </row>
    <row r="65" ht="15.75" customHeight="1">
      <c r="A65" s="2" t="s">
        <v>206</v>
      </c>
      <c r="B65" s="2" t="s">
        <v>207</v>
      </c>
      <c r="C65" s="2" t="s">
        <v>58</v>
      </c>
      <c r="D65" s="2" t="s">
        <v>59</v>
      </c>
      <c r="E65" s="2" t="s">
        <v>50</v>
      </c>
      <c r="F65" s="2" t="s">
        <v>38</v>
      </c>
      <c r="G65" s="2">
        <v>43.0</v>
      </c>
      <c r="H65" s="2" t="str">
        <f t="shared" si="1"/>
        <v>DOMICILIO CONOCIDO M-00277</v>
      </c>
      <c r="I65" s="2" t="str">
        <f>LOOKUP(C65,EMPRESAS!B$1:B$11,EMPRESAS!D$1:D$11)</f>
        <v>OAXACA</v>
      </c>
      <c r="J65" s="2" t="str">
        <f t="shared" si="2"/>
        <v>CELULAR M-00277</v>
      </c>
      <c r="K65" s="2" t="str">
        <f t="shared" si="3"/>
        <v>M-00277@CORREO.COM</v>
      </c>
      <c r="L65" s="2" t="s">
        <v>60</v>
      </c>
      <c r="M65" s="2" t="s">
        <v>61</v>
      </c>
      <c r="N65" s="3">
        <f>VLOOKUP(M65,CURSOS!B$2:G$18,2,FALSE)</f>
        <v>25</v>
      </c>
      <c r="O65" s="2"/>
      <c r="P65" s="2" t="s">
        <v>29</v>
      </c>
      <c r="Q65" s="2" t="s">
        <v>53</v>
      </c>
      <c r="R65" s="4">
        <f>IF(Q65="in situ",LOOKUP(M65,CURSOS!B$2:G$18,CURSOS!E$2:E$18),IF(Q65="ON LINE",LOOKUP(M65,CURSOS!B$2:G$18,CURSOS!F$2:F$18),IF(Q65="PERSONALIZADA",LOOKUP(M65,CURSOS!B$2:G$18,CURSOS!G$2:G$18),0)))</f>
        <v>6400</v>
      </c>
      <c r="S65" s="2" t="s">
        <v>141</v>
      </c>
      <c r="T65" s="2"/>
      <c r="U65" s="2" t="s">
        <v>171</v>
      </c>
    </row>
    <row r="66" ht="15.75" customHeight="1">
      <c r="A66" s="2" t="s">
        <v>208</v>
      </c>
      <c r="B66" s="2" t="s">
        <v>209</v>
      </c>
      <c r="C66" s="2" t="s">
        <v>58</v>
      </c>
      <c r="D66" s="2" t="s">
        <v>59</v>
      </c>
      <c r="E66" s="2" t="s">
        <v>50</v>
      </c>
      <c r="F66" s="2" t="s">
        <v>38</v>
      </c>
      <c r="G66" s="2">
        <v>34.0</v>
      </c>
      <c r="H66" s="2" t="str">
        <f t="shared" si="1"/>
        <v>DOMICILIO CONOCIDO M-00278</v>
      </c>
      <c r="I66" s="2" t="str">
        <f>LOOKUP(C66,EMPRESAS!B$1:B$11,EMPRESAS!D$1:D$11)</f>
        <v>OAXACA</v>
      </c>
      <c r="J66" s="2" t="str">
        <f t="shared" si="2"/>
        <v>CELULAR M-00278</v>
      </c>
      <c r="K66" s="2" t="str">
        <f t="shared" si="3"/>
        <v>M-00278@CORREO.COM</v>
      </c>
      <c r="L66" s="2" t="s">
        <v>60</v>
      </c>
      <c r="M66" s="2" t="s">
        <v>61</v>
      </c>
      <c r="N66" s="3">
        <f>VLOOKUP(M66,CURSOS!B$2:G$18,2,FALSE)</f>
        <v>25</v>
      </c>
      <c r="O66" s="2"/>
      <c r="P66" s="2" t="s">
        <v>29</v>
      </c>
      <c r="Q66" s="2" t="s">
        <v>53</v>
      </c>
      <c r="R66" s="4">
        <f>IF(Q66="in situ",LOOKUP(M66,CURSOS!B$2:G$18,CURSOS!E$2:E$18),IF(Q66="ON LINE",LOOKUP(M66,CURSOS!B$2:G$18,CURSOS!F$2:F$18),IF(Q66="PERSONALIZADA",LOOKUP(M66,CURSOS!B$2:G$18,CURSOS!G$2:G$18),0)))</f>
        <v>6400</v>
      </c>
      <c r="S66" s="2" t="s">
        <v>141</v>
      </c>
      <c r="T66" s="2"/>
      <c r="U66" s="2" t="s">
        <v>171</v>
      </c>
    </row>
    <row r="67" ht="15.75" customHeight="1">
      <c r="A67" s="2" t="s">
        <v>210</v>
      </c>
      <c r="B67" s="2" t="s">
        <v>211</v>
      </c>
      <c r="C67" s="2" t="s">
        <v>48</v>
      </c>
      <c r="D67" s="2" t="s">
        <v>24</v>
      </c>
      <c r="E67" s="2" t="s">
        <v>50</v>
      </c>
      <c r="F67" s="2" t="s">
        <v>38</v>
      </c>
      <c r="G67" s="2">
        <v>47.0</v>
      </c>
      <c r="H67" s="2" t="str">
        <f t="shared" si="1"/>
        <v>DOMICILIO CONOCIDO M-00393</v>
      </c>
      <c r="I67" s="2" t="str">
        <f>LOOKUP(C67,EMPRESAS!B$1:B$11,EMPRESAS!D$1:D$11)</f>
        <v>CÓRDOBA</v>
      </c>
      <c r="J67" s="2" t="str">
        <f t="shared" si="2"/>
        <v>CELULAR M-00393</v>
      </c>
      <c r="K67" s="2" t="str">
        <f t="shared" si="3"/>
        <v>M-00393@CORREO.COM</v>
      </c>
      <c r="L67" s="2" t="s">
        <v>51</v>
      </c>
      <c r="M67" s="2" t="s">
        <v>140</v>
      </c>
      <c r="N67" s="3">
        <f>VLOOKUP(M67,CURSOS!B$2:G$18,2,FALSE)</f>
        <v>20</v>
      </c>
      <c r="O67" s="2"/>
      <c r="P67" s="2" t="s">
        <v>78</v>
      </c>
      <c r="Q67" s="2" t="s">
        <v>53</v>
      </c>
      <c r="R67" s="4">
        <f>IF(Q67="in situ",LOOKUP(M67,CURSOS!B$2:G$18,CURSOS!E$2:E$18),IF(Q67="ON LINE",LOOKUP(M67,CURSOS!B$2:G$18,CURSOS!F$2:F$18),IF(Q67="PERSONALIZADA",LOOKUP(M67,CURSOS!B$2:G$18,CURSOS!G$2:G$18),0)))</f>
        <v>6400</v>
      </c>
      <c r="S67" s="2" t="s">
        <v>141</v>
      </c>
      <c r="T67" s="2"/>
      <c r="U67" s="2" t="s">
        <v>142</v>
      </c>
    </row>
    <row r="68" ht="15.75" customHeight="1">
      <c r="A68" s="2" t="s">
        <v>212</v>
      </c>
      <c r="B68" s="2" t="s">
        <v>213</v>
      </c>
      <c r="C68" s="2" t="s">
        <v>23</v>
      </c>
      <c r="D68" s="2" t="s">
        <v>36</v>
      </c>
      <c r="E68" s="2" t="s">
        <v>25</v>
      </c>
      <c r="F68" s="2" t="s">
        <v>26</v>
      </c>
      <c r="G68" s="2">
        <v>57.0</v>
      </c>
      <c r="H68" s="2" t="str">
        <f t="shared" si="1"/>
        <v>DOMICILIO CONOCIDO M-00193</v>
      </c>
      <c r="I68" s="2" t="str">
        <f>LOOKUP(C68,EMPRESAS!B$1:B$11,EMPRESAS!D$1:D$11)</f>
        <v>CIUDAD DE MÉXICO</v>
      </c>
      <c r="J68" s="2" t="str">
        <f t="shared" si="2"/>
        <v>CELULAR M-00193</v>
      </c>
      <c r="K68" s="2" t="str">
        <f t="shared" si="3"/>
        <v>M-00193@CORREO.COM</v>
      </c>
      <c r="L68" s="2" t="s">
        <v>27</v>
      </c>
      <c r="M68" s="2" t="s">
        <v>28</v>
      </c>
      <c r="N68" s="3">
        <f>VLOOKUP(M68,CURSOS!B$2:G$18,2,FALSE)</f>
        <v>20</v>
      </c>
      <c r="O68" s="2"/>
      <c r="P68" s="2" t="s">
        <v>29</v>
      </c>
      <c r="Q68" s="2" t="s">
        <v>30</v>
      </c>
      <c r="R68" s="4">
        <f>IF(Q68="in situ",LOOKUP(M68,CURSOS!B$2:G$18,CURSOS!E$2:E$18),IF(Q68="ON LINE",LOOKUP(M68,CURSOS!B$2:G$18,CURSOS!F$2:F$18),IF(Q68="PERSONALIZADA",LOOKUP(M68,CURSOS!B$2:G$18,CURSOS!G$2:G$18),0)))</f>
        <v>8000</v>
      </c>
      <c r="S68" s="2" t="s">
        <v>31</v>
      </c>
      <c r="T68" s="2"/>
      <c r="U68" s="2" t="s">
        <v>32</v>
      </c>
    </row>
    <row r="69" ht="15.75" customHeight="1">
      <c r="A69" s="2" t="s">
        <v>214</v>
      </c>
      <c r="B69" s="2" t="s">
        <v>215</v>
      </c>
      <c r="C69" s="2" t="s">
        <v>95</v>
      </c>
      <c r="D69" s="2" t="s">
        <v>49</v>
      </c>
      <c r="E69" s="2" t="s">
        <v>25</v>
      </c>
      <c r="F69" s="2" t="s">
        <v>26</v>
      </c>
      <c r="G69" s="2">
        <v>36.0</v>
      </c>
      <c r="H69" s="2" t="str">
        <f t="shared" si="1"/>
        <v>DOMICILIO CONOCIDO M-00148</v>
      </c>
      <c r="I69" s="2" t="str">
        <f>LOOKUP(C69,EMPRESAS!B$1:B$11,EMPRESAS!D$1:D$11)</f>
        <v>XALAPA</v>
      </c>
      <c r="J69" s="2" t="str">
        <f t="shared" si="2"/>
        <v>CELULAR M-00148</v>
      </c>
      <c r="K69" s="2" t="str">
        <f t="shared" si="3"/>
        <v>M-00148@CORREO.COM</v>
      </c>
      <c r="L69" s="2" t="s">
        <v>9</v>
      </c>
      <c r="M69" s="2" t="s">
        <v>96</v>
      </c>
      <c r="N69" s="3">
        <f>VLOOKUP(M69,CURSOS!B$2:G$18,2,FALSE)</f>
        <v>20</v>
      </c>
      <c r="O69" s="2" t="s">
        <v>97</v>
      </c>
      <c r="P69" s="2" t="s">
        <v>42</v>
      </c>
      <c r="Q69" s="2" t="s">
        <v>53</v>
      </c>
      <c r="R69" s="4">
        <f>IF(Q69="in situ",LOOKUP(M69,CURSOS!B$2:G$18,CURSOS!E$2:E$18),IF(Q69="ON LINE",LOOKUP(M69,CURSOS!B$2:G$18,CURSOS!F$2:F$18),IF(Q69="PERSONALIZADA",LOOKUP(M69,CURSOS!B$2:G$18,CURSOS!G$2:G$18),0)))</f>
        <v>6400</v>
      </c>
      <c r="S69" s="2" t="s">
        <v>49</v>
      </c>
      <c r="T69" s="2" t="s">
        <v>98</v>
      </c>
      <c r="U69" s="2" t="s">
        <v>99</v>
      </c>
    </row>
    <row r="70" ht="15.75" customHeight="1">
      <c r="A70" s="2" t="s">
        <v>216</v>
      </c>
      <c r="B70" s="2" t="s">
        <v>217</v>
      </c>
      <c r="C70" s="2" t="s">
        <v>95</v>
      </c>
      <c r="D70" s="2" t="s">
        <v>59</v>
      </c>
      <c r="E70" s="2" t="s">
        <v>25</v>
      </c>
      <c r="F70" s="2" t="s">
        <v>38</v>
      </c>
      <c r="G70" s="2">
        <v>56.0</v>
      </c>
      <c r="H70" s="2" t="str">
        <f t="shared" si="1"/>
        <v>DOMICILIO CONOCIDO M-00149</v>
      </c>
      <c r="I70" s="2" t="str">
        <f>LOOKUP(C70,EMPRESAS!B$1:B$11,EMPRESAS!D$1:D$11)</f>
        <v>XALAPA</v>
      </c>
      <c r="J70" s="2" t="str">
        <f t="shared" si="2"/>
        <v>CELULAR M-00149</v>
      </c>
      <c r="K70" s="2" t="str">
        <f t="shared" si="3"/>
        <v>M-00149@CORREO.COM</v>
      </c>
      <c r="L70" s="2" t="s">
        <v>9</v>
      </c>
      <c r="M70" s="2" t="s">
        <v>96</v>
      </c>
      <c r="N70" s="3">
        <f>VLOOKUP(M70,CURSOS!B$2:G$18,2,FALSE)</f>
        <v>20</v>
      </c>
      <c r="O70" s="2" t="s">
        <v>97</v>
      </c>
      <c r="P70" s="2" t="s">
        <v>42</v>
      </c>
      <c r="Q70" s="2" t="s">
        <v>53</v>
      </c>
      <c r="R70" s="4">
        <f>IF(Q70="in situ",LOOKUP(M70,CURSOS!B$2:G$18,CURSOS!E$2:E$18),IF(Q70="ON LINE",LOOKUP(M70,CURSOS!B$2:G$18,CURSOS!F$2:F$18),IF(Q70="PERSONALIZADA",LOOKUP(M70,CURSOS!B$2:G$18,CURSOS!G$2:G$18),0)))</f>
        <v>6400</v>
      </c>
      <c r="S70" s="2" t="s">
        <v>49</v>
      </c>
      <c r="T70" s="2" t="s">
        <v>98</v>
      </c>
      <c r="U70" s="2" t="s">
        <v>99</v>
      </c>
    </row>
    <row r="71" ht="15.75" customHeight="1">
      <c r="A71" s="2" t="s">
        <v>218</v>
      </c>
      <c r="B71" s="2" t="s">
        <v>219</v>
      </c>
      <c r="C71" s="2" t="s">
        <v>120</v>
      </c>
      <c r="D71" s="2" t="s">
        <v>24</v>
      </c>
      <c r="E71" s="2" t="s">
        <v>25</v>
      </c>
      <c r="F71" s="2" t="s">
        <v>38</v>
      </c>
      <c r="G71" s="2">
        <v>36.0</v>
      </c>
      <c r="H71" s="2" t="str">
        <f t="shared" si="1"/>
        <v>DOMICILIO CONOCIDO M-00233</v>
      </c>
      <c r="I71" s="2" t="str">
        <f>LOOKUP(C71,EMPRESAS!B$1:B$11,EMPRESAS!D$1:D$11)</f>
        <v>VERACRUZ</v>
      </c>
      <c r="J71" s="2" t="str">
        <f t="shared" si="2"/>
        <v>CELULAR M-00233</v>
      </c>
      <c r="K71" s="2" t="str">
        <f t="shared" si="3"/>
        <v>M-00233@CORREO.COM</v>
      </c>
      <c r="L71" s="2" t="s">
        <v>121</v>
      </c>
      <c r="M71" s="2" t="s">
        <v>122</v>
      </c>
      <c r="N71" s="3">
        <f>VLOOKUP(M71,CURSOS!B$2:G$18,2,FALSE)</f>
        <v>20</v>
      </c>
      <c r="O71" s="2" t="s">
        <v>123</v>
      </c>
      <c r="P71" s="2" t="s">
        <v>42</v>
      </c>
      <c r="Q71" s="2" t="s">
        <v>124</v>
      </c>
      <c r="R71" s="4">
        <f>IF(Q71="in situ",LOOKUP(M71,CURSOS!B$2:G$18,CURSOS!E$2:E$18),IF(Q71="ON LINE",LOOKUP(M71,CURSOS!B$2:G$18,CURSOS!F$2:F$18),IF(Q71="PERSONALIZADA",LOOKUP(M71,CURSOS!B$2:G$18,CURSOS!G$2:G$18),0)))</f>
        <v>9600</v>
      </c>
      <c r="S71" s="2" t="s">
        <v>59</v>
      </c>
      <c r="T71" s="2" t="s">
        <v>98</v>
      </c>
      <c r="U71" s="2" t="s">
        <v>125</v>
      </c>
    </row>
    <row r="72" ht="15.75" customHeight="1">
      <c r="A72" s="2" t="s">
        <v>220</v>
      </c>
      <c r="B72" s="2" t="s">
        <v>221</v>
      </c>
      <c r="C72" s="2" t="s">
        <v>58</v>
      </c>
      <c r="D72" s="2" t="s">
        <v>24</v>
      </c>
      <c r="E72" s="2" t="s">
        <v>37</v>
      </c>
      <c r="F72" s="2" t="s">
        <v>26</v>
      </c>
      <c r="G72" s="2">
        <v>39.0</v>
      </c>
      <c r="H72" s="2" t="str">
        <f t="shared" si="1"/>
        <v>DOMICILIO CONOCIDO M-00279</v>
      </c>
      <c r="I72" s="2" t="str">
        <f>LOOKUP(C72,EMPRESAS!B$1:B$11,EMPRESAS!D$1:D$11)</f>
        <v>OAXACA</v>
      </c>
      <c r="J72" s="2" t="str">
        <f t="shared" si="2"/>
        <v>CELULAR M-00279</v>
      </c>
      <c r="K72" s="2" t="str">
        <f t="shared" si="3"/>
        <v>M-00279@CORREO.COM</v>
      </c>
      <c r="L72" s="2" t="s">
        <v>60</v>
      </c>
      <c r="M72" s="2" t="s">
        <v>61</v>
      </c>
      <c r="N72" s="3">
        <f>VLOOKUP(M72,CURSOS!B$2:G$18,2,FALSE)</f>
        <v>25</v>
      </c>
      <c r="O72" s="2" t="s">
        <v>62</v>
      </c>
      <c r="P72" s="2" t="s">
        <v>42</v>
      </c>
      <c r="Q72" s="2" t="s">
        <v>53</v>
      </c>
      <c r="R72" s="4">
        <f>IF(Q72="in situ",LOOKUP(M72,CURSOS!B$2:G$18,CURSOS!E$2:E$18),IF(Q72="ON LINE",LOOKUP(M72,CURSOS!B$2:G$18,CURSOS!F$2:F$18),IF(Q72="PERSONALIZADA",LOOKUP(M72,CURSOS!B$2:G$18,CURSOS!G$2:G$18),0)))</f>
        <v>6400</v>
      </c>
      <c r="S72" s="2" t="s">
        <v>24</v>
      </c>
      <c r="T72" s="2" t="s">
        <v>44</v>
      </c>
      <c r="U72" s="2" t="s">
        <v>63</v>
      </c>
    </row>
    <row r="73" ht="15.75" customHeight="1">
      <c r="A73" s="2" t="s">
        <v>222</v>
      </c>
      <c r="B73" s="2" t="s">
        <v>223</v>
      </c>
      <c r="C73" s="2" t="s">
        <v>95</v>
      </c>
      <c r="D73" s="2" t="s">
        <v>36</v>
      </c>
      <c r="E73" s="2" t="s">
        <v>25</v>
      </c>
      <c r="F73" s="2" t="s">
        <v>38</v>
      </c>
      <c r="G73" s="2">
        <v>29.0</v>
      </c>
      <c r="H73" s="2" t="str">
        <f t="shared" si="1"/>
        <v>DOMICILIO CONOCIDO M-00150</v>
      </c>
      <c r="I73" s="2" t="str">
        <f>LOOKUP(C73,EMPRESAS!B$1:B$11,EMPRESAS!D$1:D$11)</f>
        <v>XALAPA</v>
      </c>
      <c r="J73" s="2" t="str">
        <f t="shared" si="2"/>
        <v>CELULAR M-00150</v>
      </c>
      <c r="K73" s="2" t="str">
        <f t="shared" si="3"/>
        <v>M-00150@CORREO.COM</v>
      </c>
      <c r="L73" s="2" t="s">
        <v>9</v>
      </c>
      <c r="M73" s="2" t="s">
        <v>96</v>
      </c>
      <c r="N73" s="3">
        <f>VLOOKUP(M73,CURSOS!B$2:G$18,2,FALSE)</f>
        <v>20</v>
      </c>
      <c r="O73" s="2" t="s">
        <v>97</v>
      </c>
      <c r="P73" s="2" t="s">
        <v>42</v>
      </c>
      <c r="Q73" s="2" t="s">
        <v>53</v>
      </c>
      <c r="R73" s="4">
        <f>IF(Q73="in situ",LOOKUP(M73,CURSOS!B$2:G$18,CURSOS!E$2:E$18),IF(Q73="ON LINE",LOOKUP(M73,CURSOS!B$2:G$18,CURSOS!F$2:F$18),IF(Q73="PERSONALIZADA",LOOKUP(M73,CURSOS!B$2:G$18,CURSOS!G$2:G$18),0)))</f>
        <v>6400</v>
      </c>
      <c r="S73" s="2" t="s">
        <v>49</v>
      </c>
      <c r="T73" s="2" t="s">
        <v>98</v>
      </c>
      <c r="U73" s="2" t="s">
        <v>99</v>
      </c>
    </row>
    <row r="74" ht="15.75" customHeight="1">
      <c r="A74" s="2" t="s">
        <v>224</v>
      </c>
      <c r="B74" s="2" t="s">
        <v>225</v>
      </c>
      <c r="C74" s="2" t="s">
        <v>23</v>
      </c>
      <c r="D74" s="2" t="s">
        <v>49</v>
      </c>
      <c r="E74" s="2" t="s">
        <v>25</v>
      </c>
      <c r="F74" s="2" t="s">
        <v>38</v>
      </c>
      <c r="G74" s="2">
        <v>58.0</v>
      </c>
      <c r="H74" s="2" t="str">
        <f t="shared" si="1"/>
        <v>DOMICILIO CONOCIDO M-00194</v>
      </c>
      <c r="I74" s="2" t="str">
        <f>LOOKUP(C74,EMPRESAS!B$1:B$11,EMPRESAS!D$1:D$11)</f>
        <v>CIUDAD DE MÉXICO</v>
      </c>
      <c r="J74" s="2" t="str">
        <f t="shared" si="2"/>
        <v>CELULAR M-00194</v>
      </c>
      <c r="K74" s="2" t="str">
        <f t="shared" si="3"/>
        <v>M-00194@CORREO.COM</v>
      </c>
      <c r="L74" s="2" t="s">
        <v>27</v>
      </c>
      <c r="M74" s="2" t="s">
        <v>28</v>
      </c>
      <c r="N74" s="3">
        <f>VLOOKUP(M74,CURSOS!B$2:G$18,2,FALSE)</f>
        <v>20</v>
      </c>
      <c r="O74" s="2"/>
      <c r="P74" s="2" t="s">
        <v>29</v>
      </c>
      <c r="Q74" s="2" t="s">
        <v>30</v>
      </c>
      <c r="R74" s="4">
        <f>IF(Q74="in situ",LOOKUP(M74,CURSOS!B$2:G$18,CURSOS!E$2:E$18),IF(Q74="ON LINE",LOOKUP(M74,CURSOS!B$2:G$18,CURSOS!F$2:F$18),IF(Q74="PERSONALIZADA",LOOKUP(M74,CURSOS!B$2:G$18,CURSOS!G$2:G$18),0)))</f>
        <v>8000</v>
      </c>
      <c r="S74" s="2" t="s">
        <v>31</v>
      </c>
      <c r="T74" s="2"/>
      <c r="U74" s="2" t="s">
        <v>32</v>
      </c>
    </row>
    <row r="75" ht="15.75" customHeight="1">
      <c r="A75" s="2" t="s">
        <v>226</v>
      </c>
      <c r="B75" s="2" t="s">
        <v>227</v>
      </c>
      <c r="C75" s="2" t="s">
        <v>87</v>
      </c>
      <c r="D75" s="2" t="s">
        <v>59</v>
      </c>
      <c r="E75" s="2" t="s">
        <v>50</v>
      </c>
      <c r="F75" s="2" t="s">
        <v>38</v>
      </c>
      <c r="G75" s="2">
        <v>24.0</v>
      </c>
      <c r="H75" s="2" t="str">
        <f t="shared" si="1"/>
        <v>DOMICILIO CONOCIDO M-00107</v>
      </c>
      <c r="I75" s="2" t="str">
        <f>LOOKUP(C75,EMPRESAS!B$1:B$11,EMPRESAS!D$1:D$11)</f>
        <v>ORIZABA</v>
      </c>
      <c r="J75" s="2" t="str">
        <f t="shared" si="2"/>
        <v>CELULAR M-00107</v>
      </c>
      <c r="K75" s="2" t="str">
        <f t="shared" si="3"/>
        <v>M-00107@CORREO.COM</v>
      </c>
      <c r="L75" s="2" t="s">
        <v>88</v>
      </c>
      <c r="M75" s="2" t="s">
        <v>61</v>
      </c>
      <c r="N75" s="3">
        <f>VLOOKUP(M75,CURSOS!B$2:G$18,2,FALSE)</f>
        <v>25</v>
      </c>
      <c r="O75" s="2"/>
      <c r="P75" s="2" t="s">
        <v>89</v>
      </c>
      <c r="Q75" s="2" t="s">
        <v>53</v>
      </c>
      <c r="R75" s="4">
        <f>IF(Q75="in situ",LOOKUP(M75,CURSOS!B$2:G$18,CURSOS!E$2:E$18),IF(Q75="ON LINE",LOOKUP(M75,CURSOS!B$2:G$18,CURSOS!F$2:F$18),IF(Q75="PERSONALIZADA",LOOKUP(M75,CURSOS!B$2:G$18,CURSOS!G$2:G$18),0)))</f>
        <v>6400</v>
      </c>
      <c r="S75" s="2" t="s">
        <v>79</v>
      </c>
      <c r="T75" s="2"/>
      <c r="U75" s="2" t="s">
        <v>90</v>
      </c>
    </row>
    <row r="76" ht="15.75" customHeight="1">
      <c r="A76" s="2" t="s">
        <v>228</v>
      </c>
      <c r="B76" s="2" t="s">
        <v>229</v>
      </c>
      <c r="C76" s="2" t="s">
        <v>76</v>
      </c>
      <c r="D76" s="2" t="s">
        <v>49</v>
      </c>
      <c r="E76" s="2" t="s">
        <v>50</v>
      </c>
      <c r="F76" s="2" t="s">
        <v>26</v>
      </c>
      <c r="G76" s="2">
        <v>34.0</v>
      </c>
      <c r="H76" s="2" t="str">
        <f t="shared" si="1"/>
        <v>DOMICILIO CONOCIDO M-00306</v>
      </c>
      <c r="I76" s="2" t="str">
        <f>LOOKUP(C76,EMPRESAS!B$1:B$11,EMPRESAS!D$1:D$11)</f>
        <v>POZA RICA</v>
      </c>
      <c r="J76" s="2" t="str">
        <f t="shared" si="2"/>
        <v>CELULAR M-00306</v>
      </c>
      <c r="K76" s="2" t="str">
        <f t="shared" si="3"/>
        <v>M-00306@CORREO.COM</v>
      </c>
      <c r="L76" s="2" t="s">
        <v>51</v>
      </c>
      <c r="M76" s="2" t="s">
        <v>77</v>
      </c>
      <c r="N76" s="3">
        <f>VLOOKUP(M76,CURSOS!B$2:G$18,2,FALSE)</f>
        <v>20</v>
      </c>
      <c r="O76" s="2"/>
      <c r="P76" s="2" t="s">
        <v>78</v>
      </c>
      <c r="Q76" s="2" t="s">
        <v>30</v>
      </c>
      <c r="R76" s="4">
        <f>IF(Q76="in situ",LOOKUP(M76,CURSOS!B$2:G$18,CURSOS!E$2:E$18),IF(Q76="ON LINE",LOOKUP(M76,CURSOS!B$2:G$18,CURSOS!F$2:F$18),IF(Q76="PERSONALIZADA",LOOKUP(M76,CURSOS!B$2:G$18,CURSOS!G$2:G$18),0)))</f>
        <v>11000</v>
      </c>
      <c r="S76" s="2" t="s">
        <v>79</v>
      </c>
      <c r="T76" s="2"/>
      <c r="U76" s="2" t="s">
        <v>80</v>
      </c>
    </row>
    <row r="77" ht="15.75" customHeight="1">
      <c r="A77" s="2" t="s">
        <v>230</v>
      </c>
      <c r="B77" s="2" t="s">
        <v>231</v>
      </c>
      <c r="C77" s="2" t="s">
        <v>95</v>
      </c>
      <c r="D77" s="2" t="s">
        <v>49</v>
      </c>
      <c r="E77" s="2" t="s">
        <v>25</v>
      </c>
      <c r="F77" s="2" t="s">
        <v>26</v>
      </c>
      <c r="G77" s="2">
        <v>20.0</v>
      </c>
      <c r="H77" s="2" t="str">
        <f t="shared" si="1"/>
        <v>DOMICILIO CONOCIDO M-00151</v>
      </c>
      <c r="I77" s="2" t="str">
        <f>LOOKUP(C77,EMPRESAS!B$1:B$11,EMPRESAS!D$1:D$11)</f>
        <v>XALAPA</v>
      </c>
      <c r="J77" s="2" t="str">
        <f t="shared" si="2"/>
        <v>CELULAR M-00151</v>
      </c>
      <c r="K77" s="2" t="str">
        <f t="shared" si="3"/>
        <v>M-00151@CORREO.COM</v>
      </c>
      <c r="L77" s="2" t="s">
        <v>9</v>
      </c>
      <c r="M77" s="2" t="s">
        <v>96</v>
      </c>
      <c r="N77" s="3">
        <f>VLOOKUP(M77,CURSOS!B$2:G$18,2,FALSE)</f>
        <v>20</v>
      </c>
      <c r="O77" s="2" t="s">
        <v>97</v>
      </c>
      <c r="P77" s="2" t="s">
        <v>42</v>
      </c>
      <c r="Q77" s="2" t="s">
        <v>53</v>
      </c>
      <c r="R77" s="4">
        <f>IF(Q77="in situ",LOOKUP(M77,CURSOS!B$2:G$18,CURSOS!E$2:E$18),IF(Q77="ON LINE",LOOKUP(M77,CURSOS!B$2:G$18,CURSOS!F$2:F$18),IF(Q77="PERSONALIZADA",LOOKUP(M77,CURSOS!B$2:G$18,CURSOS!G$2:G$18),0)))</f>
        <v>6400</v>
      </c>
      <c r="S77" s="2" t="s">
        <v>49</v>
      </c>
      <c r="T77" s="2" t="s">
        <v>98</v>
      </c>
      <c r="U77" s="2" t="s">
        <v>99</v>
      </c>
    </row>
    <row r="78" ht="15.75" customHeight="1">
      <c r="A78" s="2" t="s">
        <v>232</v>
      </c>
      <c r="B78" s="2" t="s">
        <v>233</v>
      </c>
      <c r="C78" s="2" t="s">
        <v>23</v>
      </c>
      <c r="D78" s="2" t="s">
        <v>49</v>
      </c>
      <c r="E78" s="2" t="s">
        <v>25</v>
      </c>
      <c r="F78" s="2" t="s">
        <v>26</v>
      </c>
      <c r="G78" s="2">
        <v>39.0</v>
      </c>
      <c r="H78" s="2" t="str">
        <f t="shared" si="1"/>
        <v>DOMICILIO CONOCIDO M-00195</v>
      </c>
      <c r="I78" s="2" t="str">
        <f>LOOKUP(C78,EMPRESAS!B$1:B$11,EMPRESAS!D$1:D$11)</f>
        <v>CIUDAD DE MÉXICO</v>
      </c>
      <c r="J78" s="2" t="str">
        <f t="shared" si="2"/>
        <v>CELULAR M-00195</v>
      </c>
      <c r="K78" s="2" t="str">
        <f t="shared" si="3"/>
        <v>M-00195@CORREO.COM</v>
      </c>
      <c r="L78" s="2" t="s">
        <v>27</v>
      </c>
      <c r="M78" s="2" t="s">
        <v>28</v>
      </c>
      <c r="N78" s="3">
        <f>VLOOKUP(M78,CURSOS!B$2:G$18,2,FALSE)</f>
        <v>20</v>
      </c>
      <c r="O78" s="2"/>
      <c r="P78" s="2" t="s">
        <v>29</v>
      </c>
      <c r="Q78" s="2" t="s">
        <v>30</v>
      </c>
      <c r="R78" s="4">
        <f>IF(Q78="in situ",LOOKUP(M78,CURSOS!B$2:G$18,CURSOS!E$2:E$18),IF(Q78="ON LINE",LOOKUP(M78,CURSOS!B$2:G$18,CURSOS!F$2:F$18),IF(Q78="PERSONALIZADA",LOOKUP(M78,CURSOS!B$2:G$18,CURSOS!G$2:G$18),0)))</f>
        <v>8000</v>
      </c>
      <c r="S78" s="2" t="s">
        <v>31</v>
      </c>
      <c r="T78" s="2"/>
      <c r="U78" s="2" t="s">
        <v>32</v>
      </c>
    </row>
    <row r="79" ht="15.75" customHeight="1">
      <c r="A79" s="2" t="s">
        <v>234</v>
      </c>
      <c r="B79" s="2" t="s">
        <v>235</v>
      </c>
      <c r="C79" s="2" t="s">
        <v>48</v>
      </c>
      <c r="D79" s="2" t="s">
        <v>49</v>
      </c>
      <c r="E79" s="2" t="s">
        <v>50</v>
      </c>
      <c r="F79" s="2" t="s">
        <v>38</v>
      </c>
      <c r="G79" s="2">
        <v>41.0</v>
      </c>
      <c r="H79" s="2" t="str">
        <f t="shared" si="1"/>
        <v>DOMICILIO CONOCIDO M-00394</v>
      </c>
      <c r="I79" s="2" t="str">
        <f>LOOKUP(C79,EMPRESAS!B$1:B$11,EMPRESAS!D$1:D$11)</f>
        <v>CÓRDOBA</v>
      </c>
      <c r="J79" s="2" t="str">
        <f t="shared" si="2"/>
        <v>CELULAR M-00394</v>
      </c>
      <c r="K79" s="2" t="str">
        <f t="shared" si="3"/>
        <v>M-00394@CORREO.COM</v>
      </c>
      <c r="L79" s="2" t="s">
        <v>51</v>
      </c>
      <c r="M79" s="2" t="s">
        <v>140</v>
      </c>
      <c r="N79" s="3">
        <f>VLOOKUP(M79,CURSOS!B$2:G$18,2,FALSE)</f>
        <v>20</v>
      </c>
      <c r="O79" s="2"/>
      <c r="P79" s="2" t="s">
        <v>78</v>
      </c>
      <c r="Q79" s="2" t="s">
        <v>53</v>
      </c>
      <c r="R79" s="4">
        <f>IF(Q79="in situ",LOOKUP(M79,CURSOS!B$2:G$18,CURSOS!E$2:E$18),IF(Q79="ON LINE",LOOKUP(M79,CURSOS!B$2:G$18,CURSOS!F$2:F$18),IF(Q79="PERSONALIZADA",LOOKUP(M79,CURSOS!B$2:G$18,CURSOS!G$2:G$18),0)))</f>
        <v>6400</v>
      </c>
      <c r="S79" s="2" t="s">
        <v>141</v>
      </c>
      <c r="T79" s="2"/>
      <c r="U79" s="2" t="s">
        <v>142</v>
      </c>
    </row>
    <row r="80" ht="15.75" customHeight="1">
      <c r="A80" s="2" t="s">
        <v>236</v>
      </c>
      <c r="B80" s="2" t="s">
        <v>237</v>
      </c>
      <c r="C80" s="2" t="s">
        <v>48</v>
      </c>
      <c r="D80" s="2" t="s">
        <v>49</v>
      </c>
      <c r="E80" s="2" t="s">
        <v>50</v>
      </c>
      <c r="F80" s="2" t="s">
        <v>26</v>
      </c>
      <c r="G80" s="2">
        <v>55.0</v>
      </c>
      <c r="H80" s="2" t="str">
        <f t="shared" si="1"/>
        <v>DOMICILIO CONOCIDO M-00395</v>
      </c>
      <c r="I80" s="2" t="str">
        <f>LOOKUP(C80,EMPRESAS!B$1:B$11,EMPRESAS!D$1:D$11)</f>
        <v>CÓRDOBA</v>
      </c>
      <c r="J80" s="2" t="str">
        <f t="shared" si="2"/>
        <v>CELULAR M-00395</v>
      </c>
      <c r="K80" s="2" t="str">
        <f t="shared" si="3"/>
        <v>M-00395@CORREO.COM</v>
      </c>
      <c r="L80" s="2" t="s">
        <v>51</v>
      </c>
      <c r="M80" s="2" t="s">
        <v>140</v>
      </c>
      <c r="N80" s="3">
        <f>VLOOKUP(M80,CURSOS!B$2:G$18,2,FALSE)</f>
        <v>20</v>
      </c>
      <c r="O80" s="2"/>
      <c r="P80" s="2" t="s">
        <v>78</v>
      </c>
      <c r="Q80" s="2" t="s">
        <v>53</v>
      </c>
      <c r="R80" s="4">
        <f>IF(Q80="in situ",LOOKUP(M80,CURSOS!B$2:G$18,CURSOS!E$2:E$18),IF(Q80="ON LINE",LOOKUP(M80,CURSOS!B$2:G$18,CURSOS!F$2:F$18),IF(Q80="PERSONALIZADA",LOOKUP(M80,CURSOS!B$2:G$18,CURSOS!G$2:G$18),0)))</f>
        <v>6400</v>
      </c>
      <c r="S80" s="2" t="s">
        <v>141</v>
      </c>
      <c r="T80" s="2"/>
      <c r="U80" s="2" t="s">
        <v>142</v>
      </c>
    </row>
    <row r="81" ht="15.75" customHeight="1">
      <c r="A81" s="2" t="s">
        <v>238</v>
      </c>
      <c r="B81" s="2" t="s">
        <v>239</v>
      </c>
      <c r="C81" s="2" t="s">
        <v>95</v>
      </c>
      <c r="D81" s="2" t="s">
        <v>49</v>
      </c>
      <c r="E81" s="2" t="s">
        <v>25</v>
      </c>
      <c r="F81" s="2" t="s">
        <v>26</v>
      </c>
      <c r="G81" s="2">
        <v>27.0</v>
      </c>
      <c r="H81" s="2" t="str">
        <f t="shared" si="1"/>
        <v>DOMICILIO CONOCIDO M-00152</v>
      </c>
      <c r="I81" s="2" t="str">
        <f>LOOKUP(C81,EMPRESAS!B$1:B$11,EMPRESAS!D$1:D$11)</f>
        <v>XALAPA</v>
      </c>
      <c r="J81" s="2" t="str">
        <f t="shared" si="2"/>
        <v>CELULAR M-00152</v>
      </c>
      <c r="K81" s="2" t="str">
        <f t="shared" si="3"/>
        <v>M-00152@CORREO.COM</v>
      </c>
      <c r="L81" s="2" t="s">
        <v>9</v>
      </c>
      <c r="M81" s="2" t="s">
        <v>96</v>
      </c>
      <c r="N81" s="3">
        <f>VLOOKUP(M81,CURSOS!B$2:G$18,2,FALSE)</f>
        <v>20</v>
      </c>
      <c r="O81" s="2" t="s">
        <v>97</v>
      </c>
      <c r="P81" s="2" t="s">
        <v>42</v>
      </c>
      <c r="Q81" s="2" t="s">
        <v>53</v>
      </c>
      <c r="R81" s="4">
        <f>IF(Q81="in situ",LOOKUP(M81,CURSOS!B$2:G$18,CURSOS!E$2:E$18),IF(Q81="ON LINE",LOOKUP(M81,CURSOS!B$2:G$18,CURSOS!F$2:F$18),IF(Q81="PERSONALIZADA",LOOKUP(M81,CURSOS!B$2:G$18,CURSOS!G$2:G$18),0)))</f>
        <v>6400</v>
      </c>
      <c r="S81" s="2" t="s">
        <v>49</v>
      </c>
      <c r="T81" s="2" t="s">
        <v>98</v>
      </c>
      <c r="U81" s="2" t="s">
        <v>99</v>
      </c>
    </row>
    <row r="82" ht="15.75" customHeight="1">
      <c r="A82" s="2" t="s">
        <v>240</v>
      </c>
      <c r="B82" s="2" t="s">
        <v>241</v>
      </c>
      <c r="C82" s="2" t="s">
        <v>95</v>
      </c>
      <c r="D82" s="2" t="s">
        <v>59</v>
      </c>
      <c r="E82" s="2" t="s">
        <v>25</v>
      </c>
      <c r="F82" s="2" t="s">
        <v>38</v>
      </c>
      <c r="G82" s="2">
        <v>57.0</v>
      </c>
      <c r="H82" s="2" t="str">
        <f t="shared" si="1"/>
        <v>DOMICILIO CONOCIDO M-00153</v>
      </c>
      <c r="I82" s="2" t="str">
        <f>LOOKUP(C82,EMPRESAS!B$1:B$11,EMPRESAS!D$1:D$11)</f>
        <v>XALAPA</v>
      </c>
      <c r="J82" s="2" t="str">
        <f t="shared" si="2"/>
        <v>CELULAR M-00153</v>
      </c>
      <c r="K82" s="2" t="str">
        <f t="shared" si="3"/>
        <v>M-00153@CORREO.COM</v>
      </c>
      <c r="L82" s="2" t="s">
        <v>9</v>
      </c>
      <c r="M82" s="2" t="s">
        <v>96</v>
      </c>
      <c r="N82" s="3">
        <f>VLOOKUP(M82,CURSOS!B$2:G$18,2,FALSE)</f>
        <v>20</v>
      </c>
      <c r="O82" s="2" t="s">
        <v>97</v>
      </c>
      <c r="P82" s="2" t="s">
        <v>42</v>
      </c>
      <c r="Q82" s="2" t="s">
        <v>53</v>
      </c>
      <c r="R82" s="4">
        <f>IF(Q82="in situ",LOOKUP(M82,CURSOS!B$2:G$18,CURSOS!E$2:E$18),IF(Q82="ON LINE",LOOKUP(M82,CURSOS!B$2:G$18,CURSOS!F$2:F$18),IF(Q82="PERSONALIZADA",LOOKUP(M82,CURSOS!B$2:G$18,CURSOS!G$2:G$18),0)))</f>
        <v>6400</v>
      </c>
      <c r="S82" s="2" t="s">
        <v>49</v>
      </c>
      <c r="T82" s="2" t="s">
        <v>98</v>
      </c>
      <c r="U82" s="2" t="s">
        <v>99</v>
      </c>
    </row>
    <row r="83" ht="15.75" customHeight="1">
      <c r="A83" s="2" t="s">
        <v>242</v>
      </c>
      <c r="B83" s="2" t="s">
        <v>243</v>
      </c>
      <c r="C83" s="2" t="s">
        <v>35</v>
      </c>
      <c r="D83" s="2" t="s">
        <v>59</v>
      </c>
      <c r="E83" s="2" t="s">
        <v>37</v>
      </c>
      <c r="F83" s="2" t="s">
        <v>38</v>
      </c>
      <c r="G83" s="2">
        <v>32.0</v>
      </c>
      <c r="H83" s="2" t="str">
        <f t="shared" si="1"/>
        <v>DOMICILIO CONOCIDO M-00351</v>
      </c>
      <c r="I83" s="2" t="str">
        <f>LOOKUP(C83,EMPRESAS!B$1:B$11,EMPRESAS!D$1:D$11)</f>
        <v>ACAYUCAN</v>
      </c>
      <c r="J83" s="2" t="str">
        <f t="shared" si="2"/>
        <v>CELULAR M-00351</v>
      </c>
      <c r="K83" s="2" t="str">
        <f t="shared" si="3"/>
        <v>M-00351@CORREO.COM</v>
      </c>
      <c r="L83" s="2" t="s">
        <v>39</v>
      </c>
      <c r="M83" s="2" t="s">
        <v>40</v>
      </c>
      <c r="N83" s="3">
        <f>VLOOKUP(M83,CURSOS!B$2:G$18,2,FALSE)</f>
        <v>20</v>
      </c>
      <c r="O83" s="2" t="s">
        <v>41</v>
      </c>
      <c r="P83" s="2" t="s">
        <v>42</v>
      </c>
      <c r="Q83" s="2" t="s">
        <v>30</v>
      </c>
      <c r="R83" s="4">
        <f>IF(Q83="in situ",LOOKUP(M83,CURSOS!B$2:G$18,CURSOS!E$2:E$18),IF(Q83="ON LINE",LOOKUP(M83,CURSOS!B$2:G$18,CURSOS!F$2:F$18),IF(Q83="PERSONALIZADA",LOOKUP(M83,CURSOS!B$2:G$18,CURSOS!G$2:G$18),0)))</f>
        <v>8000</v>
      </c>
      <c r="S83" s="2" t="s">
        <v>43</v>
      </c>
      <c r="T83" s="2" t="s">
        <v>44</v>
      </c>
      <c r="U83" s="2" t="s">
        <v>45</v>
      </c>
    </row>
    <row r="84" ht="15.75" customHeight="1">
      <c r="A84" s="2" t="s">
        <v>244</v>
      </c>
      <c r="B84" s="2" t="s">
        <v>245</v>
      </c>
      <c r="C84" s="2" t="s">
        <v>35</v>
      </c>
      <c r="D84" s="2" t="s">
        <v>24</v>
      </c>
      <c r="E84" s="2" t="s">
        <v>37</v>
      </c>
      <c r="F84" s="2" t="s">
        <v>38</v>
      </c>
      <c r="G84" s="2">
        <v>41.0</v>
      </c>
      <c r="H84" s="2" t="str">
        <f t="shared" si="1"/>
        <v>DOMICILIO CONOCIDO M-00352</v>
      </c>
      <c r="I84" s="2" t="str">
        <f>LOOKUP(C84,EMPRESAS!B$1:B$11,EMPRESAS!D$1:D$11)</f>
        <v>ACAYUCAN</v>
      </c>
      <c r="J84" s="2" t="str">
        <f t="shared" si="2"/>
        <v>CELULAR M-00352</v>
      </c>
      <c r="K84" s="2" t="str">
        <f t="shared" si="3"/>
        <v>M-00352@CORREO.COM</v>
      </c>
      <c r="L84" s="2" t="s">
        <v>39</v>
      </c>
      <c r="M84" s="2" t="s">
        <v>40</v>
      </c>
      <c r="N84" s="3">
        <f>VLOOKUP(M84,CURSOS!B$2:G$18,2,FALSE)</f>
        <v>20</v>
      </c>
      <c r="O84" s="2" t="s">
        <v>41</v>
      </c>
      <c r="P84" s="2" t="s">
        <v>42</v>
      </c>
      <c r="Q84" s="2" t="s">
        <v>30</v>
      </c>
      <c r="R84" s="4">
        <f>IF(Q84="in situ",LOOKUP(M84,CURSOS!B$2:G$18,CURSOS!E$2:E$18),IF(Q84="ON LINE",LOOKUP(M84,CURSOS!B$2:G$18,CURSOS!F$2:F$18),IF(Q84="PERSONALIZADA",LOOKUP(M84,CURSOS!B$2:G$18,CURSOS!G$2:G$18),0)))</f>
        <v>8000</v>
      </c>
      <c r="S84" s="2" t="s">
        <v>43</v>
      </c>
      <c r="T84" s="2" t="s">
        <v>44</v>
      </c>
      <c r="U84" s="2" t="s">
        <v>45</v>
      </c>
    </row>
    <row r="85" ht="15.75" customHeight="1">
      <c r="A85" s="2" t="s">
        <v>246</v>
      </c>
      <c r="B85" s="2" t="s">
        <v>247</v>
      </c>
      <c r="C85" s="2" t="s">
        <v>76</v>
      </c>
      <c r="D85" s="2" t="s">
        <v>24</v>
      </c>
      <c r="E85" s="2" t="s">
        <v>50</v>
      </c>
      <c r="F85" s="2" t="s">
        <v>26</v>
      </c>
      <c r="G85" s="2">
        <v>50.0</v>
      </c>
      <c r="H85" s="2" t="str">
        <f t="shared" si="1"/>
        <v>DOMICILIO CONOCIDO M-00307</v>
      </c>
      <c r="I85" s="2" t="str">
        <f>LOOKUP(C85,EMPRESAS!B$1:B$11,EMPRESAS!D$1:D$11)</f>
        <v>POZA RICA</v>
      </c>
      <c r="J85" s="2" t="str">
        <f t="shared" si="2"/>
        <v>CELULAR M-00307</v>
      </c>
      <c r="K85" s="2" t="str">
        <f t="shared" si="3"/>
        <v>M-00307@CORREO.COM</v>
      </c>
      <c r="L85" s="2" t="s">
        <v>51</v>
      </c>
      <c r="M85" s="2" t="s">
        <v>77</v>
      </c>
      <c r="N85" s="3">
        <f>VLOOKUP(M85,CURSOS!B$2:G$18,2,FALSE)</f>
        <v>20</v>
      </c>
      <c r="O85" s="2"/>
      <c r="P85" s="2" t="s">
        <v>78</v>
      </c>
      <c r="Q85" s="2" t="s">
        <v>30</v>
      </c>
      <c r="R85" s="4">
        <f>IF(Q85="in situ",LOOKUP(M85,CURSOS!B$2:G$18,CURSOS!E$2:E$18),IF(Q85="ON LINE",LOOKUP(M85,CURSOS!B$2:G$18,CURSOS!F$2:F$18),IF(Q85="PERSONALIZADA",LOOKUP(M85,CURSOS!B$2:G$18,CURSOS!G$2:G$18),0)))</f>
        <v>11000</v>
      </c>
      <c r="S85" s="2" t="s">
        <v>79</v>
      </c>
      <c r="T85" s="2"/>
      <c r="U85" s="2" t="s">
        <v>80</v>
      </c>
    </row>
    <row r="86" ht="15.75" customHeight="1">
      <c r="A86" s="2" t="s">
        <v>248</v>
      </c>
      <c r="B86" s="2" t="s">
        <v>249</v>
      </c>
      <c r="C86" s="2" t="s">
        <v>120</v>
      </c>
      <c r="D86" s="2" t="s">
        <v>36</v>
      </c>
      <c r="E86" s="2" t="s">
        <v>50</v>
      </c>
      <c r="F86" s="2" t="s">
        <v>38</v>
      </c>
      <c r="G86" s="2">
        <v>21.0</v>
      </c>
      <c r="H86" s="2" t="str">
        <f t="shared" si="1"/>
        <v>DOMICILIO CONOCIDO M-00234</v>
      </c>
      <c r="I86" s="2" t="str">
        <f>LOOKUP(C86,EMPRESAS!B$1:B$11,EMPRESAS!D$1:D$11)</f>
        <v>VERACRUZ</v>
      </c>
      <c r="J86" s="2" t="str">
        <f t="shared" si="2"/>
        <v>CELULAR M-00234</v>
      </c>
      <c r="K86" s="2" t="str">
        <f t="shared" si="3"/>
        <v>M-00234@CORREO.COM</v>
      </c>
      <c r="L86" s="2" t="s">
        <v>121</v>
      </c>
      <c r="M86" s="2" t="s">
        <v>122</v>
      </c>
      <c r="N86" s="3">
        <f>VLOOKUP(M86,CURSOS!B$2:G$18,2,FALSE)</f>
        <v>20</v>
      </c>
      <c r="O86" s="2" t="s">
        <v>123</v>
      </c>
      <c r="P86" s="2" t="s">
        <v>42</v>
      </c>
      <c r="Q86" s="2" t="s">
        <v>124</v>
      </c>
      <c r="R86" s="4">
        <f>IF(Q86="in situ",LOOKUP(M86,CURSOS!B$2:G$18,CURSOS!E$2:E$18),IF(Q86="ON LINE",LOOKUP(M86,CURSOS!B$2:G$18,CURSOS!F$2:F$18),IF(Q86="PERSONALIZADA",LOOKUP(M86,CURSOS!B$2:G$18,CURSOS!G$2:G$18),0)))</f>
        <v>9600</v>
      </c>
      <c r="S86" s="2" t="s">
        <v>59</v>
      </c>
      <c r="T86" s="2" t="s">
        <v>98</v>
      </c>
      <c r="U86" s="2" t="s">
        <v>125</v>
      </c>
    </row>
    <row r="87" ht="15.75" customHeight="1">
      <c r="A87" s="2" t="s">
        <v>250</v>
      </c>
      <c r="B87" s="2" t="s">
        <v>251</v>
      </c>
      <c r="C87" s="2" t="s">
        <v>48</v>
      </c>
      <c r="D87" s="2" t="s">
        <v>49</v>
      </c>
      <c r="E87" s="2" t="s">
        <v>50</v>
      </c>
      <c r="F87" s="2" t="s">
        <v>26</v>
      </c>
      <c r="G87" s="2">
        <v>55.0</v>
      </c>
      <c r="H87" s="2" t="str">
        <f t="shared" si="1"/>
        <v>DOMICILIO CONOCIDO M-00396</v>
      </c>
      <c r="I87" s="2" t="str">
        <f>LOOKUP(C87,EMPRESAS!B$1:B$11,EMPRESAS!D$1:D$11)</f>
        <v>CÓRDOBA</v>
      </c>
      <c r="J87" s="2" t="str">
        <f t="shared" si="2"/>
        <v>CELULAR M-00396</v>
      </c>
      <c r="K87" s="2" t="str">
        <f t="shared" si="3"/>
        <v>M-00396@CORREO.COM</v>
      </c>
      <c r="L87" s="2" t="s">
        <v>51</v>
      </c>
      <c r="M87" s="2" t="s">
        <v>140</v>
      </c>
      <c r="N87" s="3">
        <f>VLOOKUP(M87,CURSOS!B$2:G$18,2,FALSE)</f>
        <v>20</v>
      </c>
      <c r="O87" s="2"/>
      <c r="P87" s="2" t="s">
        <v>78</v>
      </c>
      <c r="Q87" s="2" t="s">
        <v>53</v>
      </c>
      <c r="R87" s="4">
        <f>IF(Q87="in situ",LOOKUP(M87,CURSOS!B$2:G$18,CURSOS!E$2:E$18),IF(Q87="ON LINE",LOOKUP(M87,CURSOS!B$2:G$18,CURSOS!F$2:F$18),IF(Q87="PERSONALIZADA",LOOKUP(M87,CURSOS!B$2:G$18,CURSOS!G$2:G$18),0)))</f>
        <v>6400</v>
      </c>
      <c r="S87" s="2" t="s">
        <v>141</v>
      </c>
      <c r="T87" s="2"/>
      <c r="U87" s="2" t="s">
        <v>142</v>
      </c>
    </row>
    <row r="88" ht="15.75" customHeight="1">
      <c r="A88" s="2" t="s">
        <v>252</v>
      </c>
      <c r="B88" s="2" t="s">
        <v>253</v>
      </c>
      <c r="C88" s="2" t="s">
        <v>95</v>
      </c>
      <c r="D88" s="2" t="s">
        <v>59</v>
      </c>
      <c r="E88" s="2" t="s">
        <v>25</v>
      </c>
      <c r="F88" s="2" t="s">
        <v>38</v>
      </c>
      <c r="G88" s="2">
        <v>31.0</v>
      </c>
      <c r="H88" s="2" t="str">
        <f t="shared" si="1"/>
        <v>DOMICILIO CONOCIDO M-00154</v>
      </c>
      <c r="I88" s="2" t="str">
        <f>LOOKUP(C88,EMPRESAS!B$1:B$11,EMPRESAS!D$1:D$11)</f>
        <v>XALAPA</v>
      </c>
      <c r="J88" s="2" t="str">
        <f t="shared" si="2"/>
        <v>CELULAR M-00154</v>
      </c>
      <c r="K88" s="2" t="str">
        <f t="shared" si="3"/>
        <v>M-00154@CORREO.COM</v>
      </c>
      <c r="L88" s="2" t="s">
        <v>9</v>
      </c>
      <c r="M88" s="2" t="s">
        <v>96</v>
      </c>
      <c r="N88" s="3">
        <f>VLOOKUP(M88,CURSOS!B$2:G$18,2,FALSE)</f>
        <v>20</v>
      </c>
      <c r="O88" s="2" t="s">
        <v>97</v>
      </c>
      <c r="P88" s="2" t="s">
        <v>42</v>
      </c>
      <c r="Q88" s="2" t="s">
        <v>53</v>
      </c>
      <c r="R88" s="4">
        <f>IF(Q88="in situ",LOOKUP(M88,CURSOS!B$2:G$18,CURSOS!E$2:E$18),IF(Q88="ON LINE",LOOKUP(M88,CURSOS!B$2:G$18,CURSOS!F$2:F$18),IF(Q88="PERSONALIZADA",LOOKUP(M88,CURSOS!B$2:G$18,CURSOS!G$2:G$18),0)))</f>
        <v>6400</v>
      </c>
      <c r="S88" s="2" t="s">
        <v>49</v>
      </c>
      <c r="T88" s="2" t="s">
        <v>98</v>
      </c>
      <c r="U88" s="2" t="s">
        <v>99</v>
      </c>
    </row>
    <row r="89" ht="15.75" customHeight="1">
      <c r="A89" s="2" t="s">
        <v>254</v>
      </c>
      <c r="B89" s="2" t="s">
        <v>255</v>
      </c>
      <c r="C89" s="2" t="s">
        <v>23</v>
      </c>
      <c r="D89" s="2" t="s">
        <v>49</v>
      </c>
      <c r="E89" s="2" t="s">
        <v>25</v>
      </c>
      <c r="F89" s="2" t="s">
        <v>38</v>
      </c>
      <c r="G89" s="2">
        <v>40.0</v>
      </c>
      <c r="H89" s="2" t="str">
        <f t="shared" si="1"/>
        <v>DOMICILIO CONOCIDO M-00196</v>
      </c>
      <c r="I89" s="2" t="str">
        <f>LOOKUP(C89,EMPRESAS!B$1:B$11,EMPRESAS!D$1:D$11)</f>
        <v>CIUDAD DE MÉXICO</v>
      </c>
      <c r="J89" s="2" t="str">
        <f t="shared" si="2"/>
        <v>CELULAR M-00196</v>
      </c>
      <c r="K89" s="2" t="str">
        <f t="shared" si="3"/>
        <v>M-00196@CORREO.COM</v>
      </c>
      <c r="L89" s="2" t="s">
        <v>27</v>
      </c>
      <c r="M89" s="2" t="s">
        <v>28</v>
      </c>
      <c r="N89" s="3">
        <f>VLOOKUP(M89,CURSOS!B$2:G$18,2,FALSE)</f>
        <v>20</v>
      </c>
      <c r="O89" s="2"/>
      <c r="P89" s="2" t="s">
        <v>29</v>
      </c>
      <c r="Q89" s="2" t="s">
        <v>30</v>
      </c>
      <c r="R89" s="4">
        <f>IF(Q89="in situ",LOOKUP(M89,CURSOS!B$2:G$18,CURSOS!E$2:E$18),IF(Q89="ON LINE",LOOKUP(M89,CURSOS!B$2:G$18,CURSOS!F$2:F$18),IF(Q89="PERSONALIZADA",LOOKUP(M89,CURSOS!B$2:G$18,CURSOS!G$2:G$18),0)))</f>
        <v>8000</v>
      </c>
      <c r="S89" s="2" t="s">
        <v>31</v>
      </c>
      <c r="T89" s="2"/>
      <c r="U89" s="2" t="s">
        <v>32</v>
      </c>
    </row>
    <row r="90" ht="15.75" customHeight="1">
      <c r="A90" s="2" t="s">
        <v>256</v>
      </c>
      <c r="B90" s="2" t="s">
        <v>257</v>
      </c>
      <c r="C90" s="2" t="s">
        <v>48</v>
      </c>
      <c r="D90" s="2" t="s">
        <v>49</v>
      </c>
      <c r="E90" s="2" t="s">
        <v>50</v>
      </c>
      <c r="F90" s="2" t="s">
        <v>38</v>
      </c>
      <c r="G90" s="2">
        <v>36.0</v>
      </c>
      <c r="H90" s="2" t="str">
        <f t="shared" si="1"/>
        <v>DOMICILIO CONOCIDO M-00397</v>
      </c>
      <c r="I90" s="2" t="str">
        <f>LOOKUP(C90,EMPRESAS!B$1:B$11,EMPRESAS!D$1:D$11)</f>
        <v>CÓRDOBA</v>
      </c>
      <c r="J90" s="2" t="str">
        <f t="shared" si="2"/>
        <v>CELULAR M-00397</v>
      </c>
      <c r="K90" s="2" t="str">
        <f t="shared" si="3"/>
        <v>M-00397@CORREO.COM</v>
      </c>
      <c r="L90" s="2" t="s">
        <v>51</v>
      </c>
      <c r="M90" s="2" t="s">
        <v>140</v>
      </c>
      <c r="N90" s="3">
        <f>VLOOKUP(M90,CURSOS!B$2:G$18,2,FALSE)</f>
        <v>20</v>
      </c>
      <c r="O90" s="2"/>
      <c r="P90" s="2" t="s">
        <v>78</v>
      </c>
      <c r="Q90" s="2" t="s">
        <v>53</v>
      </c>
      <c r="R90" s="4">
        <f>IF(Q90="in situ",LOOKUP(M90,CURSOS!B$2:G$18,CURSOS!E$2:E$18),IF(Q90="ON LINE",LOOKUP(M90,CURSOS!B$2:G$18,CURSOS!F$2:F$18),IF(Q90="PERSONALIZADA",LOOKUP(M90,CURSOS!B$2:G$18,CURSOS!G$2:G$18),0)))</f>
        <v>6400</v>
      </c>
      <c r="S90" s="2" t="s">
        <v>141</v>
      </c>
      <c r="T90" s="2"/>
      <c r="U90" s="2" t="s">
        <v>142</v>
      </c>
    </row>
    <row r="91" ht="15.75" customHeight="1">
      <c r="A91" s="2" t="s">
        <v>258</v>
      </c>
      <c r="B91" s="2" t="s">
        <v>259</v>
      </c>
      <c r="C91" s="2" t="s">
        <v>87</v>
      </c>
      <c r="D91" s="2" t="s">
        <v>49</v>
      </c>
      <c r="E91" s="2" t="s">
        <v>50</v>
      </c>
      <c r="F91" s="2" t="s">
        <v>38</v>
      </c>
      <c r="G91" s="2">
        <v>29.0</v>
      </c>
      <c r="H91" s="2" t="str">
        <f t="shared" si="1"/>
        <v>DOMICILIO CONOCIDO M-00108</v>
      </c>
      <c r="I91" s="2" t="str">
        <f>LOOKUP(C91,EMPRESAS!B$1:B$11,EMPRESAS!D$1:D$11)</f>
        <v>ORIZABA</v>
      </c>
      <c r="J91" s="2" t="str">
        <f t="shared" si="2"/>
        <v>CELULAR M-00108</v>
      </c>
      <c r="K91" s="2" t="str">
        <f t="shared" si="3"/>
        <v>M-00108@CORREO.COM</v>
      </c>
      <c r="L91" s="2" t="s">
        <v>88</v>
      </c>
      <c r="M91" s="2" t="s">
        <v>61</v>
      </c>
      <c r="N91" s="3">
        <f>VLOOKUP(M91,CURSOS!B$2:G$18,2,FALSE)</f>
        <v>25</v>
      </c>
      <c r="O91" s="2"/>
      <c r="P91" s="2" t="s">
        <v>89</v>
      </c>
      <c r="Q91" s="2" t="s">
        <v>53</v>
      </c>
      <c r="R91" s="4">
        <f>IF(Q91="in situ",LOOKUP(M91,CURSOS!B$2:G$18,CURSOS!E$2:E$18),IF(Q91="ON LINE",LOOKUP(M91,CURSOS!B$2:G$18,CURSOS!F$2:F$18),IF(Q91="PERSONALIZADA",LOOKUP(M91,CURSOS!B$2:G$18,CURSOS!G$2:G$18),0)))</f>
        <v>6400</v>
      </c>
      <c r="S91" s="2" t="s">
        <v>79</v>
      </c>
      <c r="T91" s="2"/>
      <c r="U91" s="2" t="s">
        <v>90</v>
      </c>
    </row>
    <row r="92" ht="15.75" customHeight="1">
      <c r="A92" s="2" t="s">
        <v>260</v>
      </c>
      <c r="B92" s="2" t="s">
        <v>261</v>
      </c>
      <c r="C92" s="2" t="s">
        <v>35</v>
      </c>
      <c r="D92" s="2" t="s">
        <v>49</v>
      </c>
      <c r="E92" s="2" t="s">
        <v>37</v>
      </c>
      <c r="F92" s="2" t="s">
        <v>38</v>
      </c>
      <c r="G92" s="2">
        <v>59.0</v>
      </c>
      <c r="H92" s="2" t="str">
        <f t="shared" si="1"/>
        <v>DOMICILIO CONOCIDO M-00353</v>
      </c>
      <c r="I92" s="2" t="str">
        <f>LOOKUP(C92,EMPRESAS!B$1:B$11,EMPRESAS!D$1:D$11)</f>
        <v>ACAYUCAN</v>
      </c>
      <c r="J92" s="2" t="str">
        <f t="shared" si="2"/>
        <v>CELULAR M-00353</v>
      </c>
      <c r="K92" s="2" t="str">
        <f t="shared" si="3"/>
        <v>M-00353@CORREO.COM</v>
      </c>
      <c r="L92" s="2" t="s">
        <v>39</v>
      </c>
      <c r="M92" s="2" t="s">
        <v>40</v>
      </c>
      <c r="N92" s="3">
        <f>VLOOKUP(M92,CURSOS!B$2:G$18,2,FALSE)</f>
        <v>20</v>
      </c>
      <c r="O92" s="2" t="s">
        <v>41</v>
      </c>
      <c r="P92" s="2" t="s">
        <v>42</v>
      </c>
      <c r="Q92" s="2" t="s">
        <v>30</v>
      </c>
      <c r="R92" s="4">
        <f>IF(Q92="in situ",LOOKUP(M92,CURSOS!B$2:G$18,CURSOS!E$2:E$18),IF(Q92="ON LINE",LOOKUP(M92,CURSOS!B$2:G$18,CURSOS!F$2:F$18),IF(Q92="PERSONALIZADA",LOOKUP(M92,CURSOS!B$2:G$18,CURSOS!G$2:G$18),0)))</f>
        <v>8000</v>
      </c>
      <c r="S92" s="2" t="s">
        <v>43</v>
      </c>
      <c r="T92" s="2" t="s">
        <v>44</v>
      </c>
      <c r="U92" s="2" t="s">
        <v>45</v>
      </c>
    </row>
    <row r="93" ht="15.75" customHeight="1">
      <c r="A93" s="2" t="s">
        <v>262</v>
      </c>
      <c r="B93" s="2" t="s">
        <v>263</v>
      </c>
      <c r="C93" s="2" t="s">
        <v>95</v>
      </c>
      <c r="D93" s="2" t="s">
        <v>59</v>
      </c>
      <c r="E93" s="2" t="s">
        <v>25</v>
      </c>
      <c r="F93" s="2" t="s">
        <v>38</v>
      </c>
      <c r="G93" s="2">
        <v>55.0</v>
      </c>
      <c r="H93" s="2" t="str">
        <f t="shared" si="1"/>
        <v>DOMICILIO CONOCIDO M-00155</v>
      </c>
      <c r="I93" s="2" t="str">
        <f>LOOKUP(C93,EMPRESAS!B$1:B$11,EMPRESAS!D$1:D$11)</f>
        <v>XALAPA</v>
      </c>
      <c r="J93" s="2" t="str">
        <f t="shared" si="2"/>
        <v>CELULAR M-00155</v>
      </c>
      <c r="K93" s="2" t="str">
        <f t="shared" si="3"/>
        <v>M-00155@CORREO.COM</v>
      </c>
      <c r="L93" s="2" t="s">
        <v>9</v>
      </c>
      <c r="M93" s="2" t="s">
        <v>96</v>
      </c>
      <c r="N93" s="3">
        <f>VLOOKUP(M93,CURSOS!B$2:G$18,2,FALSE)</f>
        <v>20</v>
      </c>
      <c r="O93" s="2" t="s">
        <v>97</v>
      </c>
      <c r="P93" s="2" t="s">
        <v>42</v>
      </c>
      <c r="Q93" s="2" t="s">
        <v>53</v>
      </c>
      <c r="R93" s="4">
        <f>IF(Q93="in situ",LOOKUP(M93,CURSOS!B$2:G$18,CURSOS!E$2:E$18),IF(Q93="ON LINE",LOOKUP(M93,CURSOS!B$2:G$18,CURSOS!F$2:F$18),IF(Q93="PERSONALIZADA",LOOKUP(M93,CURSOS!B$2:G$18,CURSOS!G$2:G$18),0)))</f>
        <v>6400</v>
      </c>
      <c r="S93" s="2" t="s">
        <v>49</v>
      </c>
      <c r="T93" s="2" t="s">
        <v>98</v>
      </c>
      <c r="U93" s="2" t="s">
        <v>99</v>
      </c>
    </row>
    <row r="94" ht="15.75" customHeight="1">
      <c r="A94" s="2" t="s">
        <v>264</v>
      </c>
      <c r="B94" s="2" t="s">
        <v>265</v>
      </c>
      <c r="C94" s="2" t="s">
        <v>35</v>
      </c>
      <c r="D94" s="2" t="s">
        <v>59</v>
      </c>
      <c r="E94" s="2" t="s">
        <v>37</v>
      </c>
      <c r="F94" s="2" t="s">
        <v>26</v>
      </c>
      <c r="G94" s="2">
        <v>51.0</v>
      </c>
      <c r="H94" s="2" t="str">
        <f t="shared" si="1"/>
        <v>DOMICILIO CONOCIDO M-00354</v>
      </c>
      <c r="I94" s="2" t="str">
        <f>LOOKUP(C94,EMPRESAS!B$1:B$11,EMPRESAS!D$1:D$11)</f>
        <v>ACAYUCAN</v>
      </c>
      <c r="J94" s="2" t="str">
        <f t="shared" si="2"/>
        <v>CELULAR M-00354</v>
      </c>
      <c r="K94" s="2" t="str">
        <f t="shared" si="3"/>
        <v>M-00354@CORREO.COM</v>
      </c>
      <c r="L94" s="2" t="s">
        <v>39</v>
      </c>
      <c r="M94" s="2" t="s">
        <v>40</v>
      </c>
      <c r="N94" s="3">
        <f>VLOOKUP(M94,CURSOS!B$2:G$18,2,FALSE)</f>
        <v>20</v>
      </c>
      <c r="O94" s="2" t="s">
        <v>41</v>
      </c>
      <c r="P94" s="2" t="s">
        <v>42</v>
      </c>
      <c r="Q94" s="2" t="s">
        <v>30</v>
      </c>
      <c r="R94" s="4">
        <f>IF(Q94="in situ",LOOKUP(M94,CURSOS!B$2:G$18,CURSOS!E$2:E$18),IF(Q94="ON LINE",LOOKUP(M94,CURSOS!B$2:G$18,CURSOS!F$2:F$18),IF(Q94="PERSONALIZADA",LOOKUP(M94,CURSOS!B$2:G$18,CURSOS!G$2:G$18),0)))</f>
        <v>8000</v>
      </c>
      <c r="S94" s="2" t="s">
        <v>43</v>
      </c>
      <c r="T94" s="2" t="s">
        <v>44</v>
      </c>
      <c r="U94" s="2" t="s">
        <v>45</v>
      </c>
    </row>
    <row r="95" ht="15.75" customHeight="1">
      <c r="A95" s="2" t="s">
        <v>266</v>
      </c>
      <c r="B95" s="2" t="s">
        <v>267</v>
      </c>
      <c r="C95" s="2" t="s">
        <v>120</v>
      </c>
      <c r="D95" s="2" t="s">
        <v>59</v>
      </c>
      <c r="E95" s="2" t="s">
        <v>50</v>
      </c>
      <c r="F95" s="2" t="s">
        <v>38</v>
      </c>
      <c r="G95" s="2">
        <v>37.0</v>
      </c>
      <c r="H95" s="2" t="str">
        <f t="shared" si="1"/>
        <v>DOMICILIO CONOCIDO M-00235</v>
      </c>
      <c r="I95" s="2" t="str">
        <f>LOOKUP(C95,EMPRESAS!B$1:B$11,EMPRESAS!D$1:D$11)</f>
        <v>VERACRUZ</v>
      </c>
      <c r="J95" s="2" t="str">
        <f t="shared" si="2"/>
        <v>CELULAR M-00235</v>
      </c>
      <c r="K95" s="2" t="str">
        <f t="shared" si="3"/>
        <v>M-00235@CORREO.COM</v>
      </c>
      <c r="L95" s="2" t="s">
        <v>121</v>
      </c>
      <c r="M95" s="2" t="s">
        <v>122</v>
      </c>
      <c r="N95" s="3">
        <f>VLOOKUP(M95,CURSOS!B$2:G$18,2,FALSE)</f>
        <v>20</v>
      </c>
      <c r="O95" s="2" t="s">
        <v>123</v>
      </c>
      <c r="P95" s="2" t="s">
        <v>42</v>
      </c>
      <c r="Q95" s="2" t="s">
        <v>124</v>
      </c>
      <c r="R95" s="4">
        <f>IF(Q95="in situ",LOOKUP(M95,CURSOS!B$2:G$18,CURSOS!E$2:E$18),IF(Q95="ON LINE",LOOKUP(M95,CURSOS!B$2:G$18,CURSOS!F$2:F$18),IF(Q95="PERSONALIZADA",LOOKUP(M95,CURSOS!B$2:G$18,CURSOS!G$2:G$18),0)))</f>
        <v>9600</v>
      </c>
      <c r="S95" s="2" t="s">
        <v>59</v>
      </c>
      <c r="T95" s="2" t="s">
        <v>98</v>
      </c>
      <c r="U95" s="2" t="s">
        <v>125</v>
      </c>
    </row>
    <row r="96" ht="15.75" customHeight="1">
      <c r="A96" s="2" t="s">
        <v>268</v>
      </c>
      <c r="B96" s="2" t="s">
        <v>269</v>
      </c>
      <c r="C96" s="2" t="s">
        <v>35</v>
      </c>
      <c r="D96" s="2" t="s">
        <v>24</v>
      </c>
      <c r="E96" s="2" t="s">
        <v>37</v>
      </c>
      <c r="F96" s="2" t="s">
        <v>38</v>
      </c>
      <c r="G96" s="2">
        <v>53.0</v>
      </c>
      <c r="H96" s="2" t="str">
        <f t="shared" si="1"/>
        <v>DOMICILIO CONOCIDO M-00355</v>
      </c>
      <c r="I96" s="2" t="str">
        <f>LOOKUP(C96,EMPRESAS!B$1:B$11,EMPRESAS!D$1:D$11)</f>
        <v>ACAYUCAN</v>
      </c>
      <c r="J96" s="2" t="str">
        <f t="shared" si="2"/>
        <v>CELULAR M-00355</v>
      </c>
      <c r="K96" s="2" t="str">
        <f t="shared" si="3"/>
        <v>M-00355@CORREO.COM</v>
      </c>
      <c r="L96" s="2" t="s">
        <v>39</v>
      </c>
      <c r="M96" s="2" t="s">
        <v>40</v>
      </c>
      <c r="N96" s="3">
        <f>VLOOKUP(M96,CURSOS!B$2:G$18,2,FALSE)</f>
        <v>20</v>
      </c>
      <c r="O96" s="2" t="s">
        <v>41</v>
      </c>
      <c r="P96" s="2" t="s">
        <v>42</v>
      </c>
      <c r="Q96" s="2" t="s">
        <v>30</v>
      </c>
      <c r="R96" s="4">
        <f>IF(Q96="in situ",LOOKUP(M96,CURSOS!B$2:G$18,CURSOS!E$2:E$18),IF(Q96="ON LINE",LOOKUP(M96,CURSOS!B$2:G$18,CURSOS!F$2:F$18),IF(Q96="PERSONALIZADA",LOOKUP(M96,CURSOS!B$2:G$18,CURSOS!G$2:G$18),0)))</f>
        <v>8000</v>
      </c>
      <c r="S96" s="2" t="s">
        <v>43</v>
      </c>
      <c r="T96" s="2" t="s">
        <v>44</v>
      </c>
      <c r="U96" s="2" t="s">
        <v>45</v>
      </c>
    </row>
    <row r="97" ht="15.75" customHeight="1">
      <c r="A97" s="2" t="s">
        <v>270</v>
      </c>
      <c r="B97" s="2" t="s">
        <v>271</v>
      </c>
      <c r="C97" s="2" t="s">
        <v>76</v>
      </c>
      <c r="D97" s="2" t="s">
        <v>36</v>
      </c>
      <c r="E97" s="2" t="s">
        <v>50</v>
      </c>
      <c r="F97" s="2" t="s">
        <v>38</v>
      </c>
      <c r="G97" s="2">
        <v>42.0</v>
      </c>
      <c r="H97" s="2" t="str">
        <f t="shared" si="1"/>
        <v>DOMICILIO CONOCIDO M-00308</v>
      </c>
      <c r="I97" s="2" t="str">
        <f>LOOKUP(C97,EMPRESAS!B$1:B$11,EMPRESAS!D$1:D$11)</f>
        <v>POZA RICA</v>
      </c>
      <c r="J97" s="2" t="str">
        <f t="shared" si="2"/>
        <v>CELULAR M-00308</v>
      </c>
      <c r="K97" s="2" t="str">
        <f t="shared" si="3"/>
        <v>M-00308@CORREO.COM</v>
      </c>
      <c r="L97" s="2" t="s">
        <v>51</v>
      </c>
      <c r="M97" s="2" t="s">
        <v>77</v>
      </c>
      <c r="N97" s="3">
        <f>VLOOKUP(M97,CURSOS!B$2:G$18,2,FALSE)</f>
        <v>20</v>
      </c>
      <c r="O97" s="2"/>
      <c r="P97" s="2" t="s">
        <v>78</v>
      </c>
      <c r="Q97" s="2" t="s">
        <v>30</v>
      </c>
      <c r="R97" s="4">
        <f>IF(Q97="in situ",LOOKUP(M97,CURSOS!B$2:G$18,CURSOS!E$2:E$18),IF(Q97="ON LINE",LOOKUP(M97,CURSOS!B$2:G$18,CURSOS!F$2:F$18),IF(Q97="PERSONALIZADA",LOOKUP(M97,CURSOS!B$2:G$18,CURSOS!G$2:G$18),0)))</f>
        <v>11000</v>
      </c>
      <c r="S97" s="2" t="s">
        <v>79</v>
      </c>
      <c r="T97" s="2"/>
      <c r="U97" s="2" t="s">
        <v>80</v>
      </c>
    </row>
    <row r="98" ht="15.75" customHeight="1">
      <c r="A98" s="2" t="s">
        <v>272</v>
      </c>
      <c r="B98" s="2" t="s">
        <v>273</v>
      </c>
      <c r="C98" s="2" t="s">
        <v>76</v>
      </c>
      <c r="D98" s="2" t="s">
        <v>49</v>
      </c>
      <c r="E98" s="2" t="s">
        <v>50</v>
      </c>
      <c r="F98" s="2" t="s">
        <v>38</v>
      </c>
      <c r="G98" s="2">
        <v>58.0</v>
      </c>
      <c r="H98" s="2" t="str">
        <f t="shared" si="1"/>
        <v>DOMICILIO CONOCIDO M-00309</v>
      </c>
      <c r="I98" s="2" t="str">
        <f>LOOKUP(C98,EMPRESAS!B$1:B$11,EMPRESAS!D$1:D$11)</f>
        <v>POZA RICA</v>
      </c>
      <c r="J98" s="2" t="str">
        <f t="shared" si="2"/>
        <v>CELULAR M-00309</v>
      </c>
      <c r="K98" s="2" t="str">
        <f t="shared" si="3"/>
        <v>M-00309@CORREO.COM</v>
      </c>
      <c r="L98" s="2" t="s">
        <v>51</v>
      </c>
      <c r="M98" s="2" t="s">
        <v>77</v>
      </c>
      <c r="N98" s="3">
        <f>VLOOKUP(M98,CURSOS!B$2:G$18,2,FALSE)</f>
        <v>20</v>
      </c>
      <c r="O98" s="2"/>
      <c r="P98" s="2" t="s">
        <v>78</v>
      </c>
      <c r="Q98" s="2" t="s">
        <v>30</v>
      </c>
      <c r="R98" s="4">
        <f>IF(Q98="in situ",LOOKUP(M98,CURSOS!B$2:G$18,CURSOS!E$2:E$18),IF(Q98="ON LINE",LOOKUP(M98,CURSOS!B$2:G$18,CURSOS!F$2:F$18),IF(Q98="PERSONALIZADA",LOOKUP(M98,CURSOS!B$2:G$18,CURSOS!G$2:G$18),0)))</f>
        <v>11000</v>
      </c>
      <c r="S98" s="2" t="s">
        <v>79</v>
      </c>
      <c r="T98" s="2"/>
      <c r="U98" s="2" t="s">
        <v>80</v>
      </c>
    </row>
    <row r="99" ht="15.75" customHeight="1">
      <c r="A99" s="2" t="s">
        <v>274</v>
      </c>
      <c r="B99" s="2" t="s">
        <v>275</v>
      </c>
      <c r="C99" s="2" t="s">
        <v>23</v>
      </c>
      <c r="D99" s="2" t="s">
        <v>59</v>
      </c>
      <c r="E99" s="2" t="s">
        <v>25</v>
      </c>
      <c r="F99" s="2" t="s">
        <v>26</v>
      </c>
      <c r="G99" s="2">
        <v>50.0</v>
      </c>
      <c r="H99" s="2" t="str">
        <f t="shared" si="1"/>
        <v>DOMICILIO CONOCIDO M-00197</v>
      </c>
      <c r="I99" s="2" t="str">
        <f>LOOKUP(C99,EMPRESAS!B$1:B$11,EMPRESAS!D$1:D$11)</f>
        <v>CIUDAD DE MÉXICO</v>
      </c>
      <c r="J99" s="2" t="str">
        <f t="shared" si="2"/>
        <v>CELULAR M-00197</v>
      </c>
      <c r="K99" s="2" t="str">
        <f t="shared" si="3"/>
        <v>M-00197@CORREO.COM</v>
      </c>
      <c r="L99" s="2" t="s">
        <v>27</v>
      </c>
      <c r="M99" s="2" t="s">
        <v>28</v>
      </c>
      <c r="N99" s="3">
        <f>VLOOKUP(M99,CURSOS!B$2:G$18,2,FALSE)</f>
        <v>20</v>
      </c>
      <c r="O99" s="2"/>
      <c r="P99" s="2" t="s">
        <v>29</v>
      </c>
      <c r="Q99" s="2" t="s">
        <v>30</v>
      </c>
      <c r="R99" s="4">
        <f>IF(Q99="in situ",LOOKUP(M99,CURSOS!B$2:G$18,CURSOS!E$2:E$18),IF(Q99="ON LINE",LOOKUP(M99,CURSOS!B$2:G$18,CURSOS!F$2:F$18),IF(Q99="PERSONALIZADA",LOOKUP(M99,CURSOS!B$2:G$18,CURSOS!G$2:G$18),0)))</f>
        <v>8000</v>
      </c>
      <c r="S99" s="2" t="s">
        <v>31</v>
      </c>
      <c r="T99" s="2"/>
      <c r="U99" s="2" t="s">
        <v>32</v>
      </c>
    </row>
    <row r="100" ht="15.75" customHeight="1">
      <c r="A100" s="2" t="s">
        <v>276</v>
      </c>
      <c r="B100" s="2" t="s">
        <v>277</v>
      </c>
      <c r="C100" s="2" t="s">
        <v>23</v>
      </c>
      <c r="D100" s="2" t="s">
        <v>24</v>
      </c>
      <c r="E100" s="2" t="s">
        <v>25</v>
      </c>
      <c r="F100" s="2" t="s">
        <v>26</v>
      </c>
      <c r="G100" s="2">
        <v>43.0</v>
      </c>
      <c r="H100" s="2" t="str">
        <f t="shared" si="1"/>
        <v>DOMICILIO CONOCIDO M-00198</v>
      </c>
      <c r="I100" s="2" t="str">
        <f>LOOKUP(C100,EMPRESAS!B$1:B$11,EMPRESAS!D$1:D$11)</f>
        <v>CIUDAD DE MÉXICO</v>
      </c>
      <c r="J100" s="2" t="str">
        <f t="shared" si="2"/>
        <v>CELULAR M-00198</v>
      </c>
      <c r="K100" s="2" t="str">
        <f t="shared" si="3"/>
        <v>M-00198@CORREO.COM</v>
      </c>
      <c r="L100" s="2" t="s">
        <v>27</v>
      </c>
      <c r="M100" s="2" t="s">
        <v>28</v>
      </c>
      <c r="N100" s="3">
        <f>VLOOKUP(M100,CURSOS!B$2:G$18,2,FALSE)</f>
        <v>20</v>
      </c>
      <c r="O100" s="2"/>
      <c r="P100" s="2" t="s">
        <v>29</v>
      </c>
      <c r="Q100" s="2" t="s">
        <v>30</v>
      </c>
      <c r="R100" s="4">
        <f>IF(Q100="in situ",LOOKUP(M100,CURSOS!B$2:G$18,CURSOS!E$2:E$18),IF(Q100="ON LINE",LOOKUP(M100,CURSOS!B$2:G$18,CURSOS!F$2:F$18),IF(Q100="PERSONALIZADA",LOOKUP(M100,CURSOS!B$2:G$18,CURSOS!G$2:G$18),0)))</f>
        <v>8000</v>
      </c>
      <c r="S100" s="2" t="s">
        <v>31</v>
      </c>
      <c r="T100" s="2"/>
      <c r="U100" s="2" t="s">
        <v>32</v>
      </c>
    </row>
    <row r="101" ht="15.75" customHeight="1">
      <c r="A101" s="2" t="s">
        <v>278</v>
      </c>
      <c r="B101" s="2" t="s">
        <v>279</v>
      </c>
      <c r="C101" s="2" t="s">
        <v>23</v>
      </c>
      <c r="D101" s="2" t="s">
        <v>24</v>
      </c>
      <c r="E101" s="2" t="s">
        <v>25</v>
      </c>
      <c r="F101" s="2" t="s">
        <v>38</v>
      </c>
      <c r="G101" s="2">
        <v>52.0</v>
      </c>
      <c r="H101" s="2" t="str">
        <f t="shared" si="1"/>
        <v>DOMICILIO CONOCIDO M-00200</v>
      </c>
      <c r="I101" s="2" t="str">
        <f>LOOKUP(C101,EMPRESAS!B$1:B$11,EMPRESAS!D$1:D$11)</f>
        <v>CIUDAD DE MÉXICO</v>
      </c>
      <c r="J101" s="2" t="str">
        <f t="shared" si="2"/>
        <v>CELULAR M-00200</v>
      </c>
      <c r="K101" s="2" t="str">
        <f t="shared" si="3"/>
        <v>M-00200@CORREO.COM</v>
      </c>
      <c r="L101" s="2" t="s">
        <v>27</v>
      </c>
      <c r="M101" s="2" t="s">
        <v>28</v>
      </c>
      <c r="N101" s="3">
        <f>VLOOKUP(M101,CURSOS!B$2:G$18,2,FALSE)</f>
        <v>20</v>
      </c>
      <c r="O101" s="2"/>
      <c r="P101" s="2" t="s">
        <v>29</v>
      </c>
      <c r="Q101" s="2" t="s">
        <v>30</v>
      </c>
      <c r="R101" s="4">
        <f>IF(Q101="in situ",LOOKUP(M101,CURSOS!B$2:G$18,CURSOS!E$2:E$18),IF(Q101="ON LINE",LOOKUP(M101,CURSOS!B$2:G$18,CURSOS!F$2:F$18),IF(Q101="PERSONALIZADA",LOOKUP(M101,CURSOS!B$2:G$18,CURSOS!G$2:G$18),0)))</f>
        <v>8000</v>
      </c>
      <c r="S101" s="2" t="s">
        <v>31</v>
      </c>
      <c r="T101" s="2"/>
      <c r="U101" s="2" t="s">
        <v>32</v>
      </c>
    </row>
    <row r="102" ht="15.75" customHeight="1">
      <c r="A102" s="2" t="s">
        <v>280</v>
      </c>
      <c r="B102" s="2" t="s">
        <v>281</v>
      </c>
      <c r="C102" s="2" t="s">
        <v>48</v>
      </c>
      <c r="D102" s="2" t="s">
        <v>36</v>
      </c>
      <c r="E102" s="2" t="s">
        <v>50</v>
      </c>
      <c r="F102" s="2" t="s">
        <v>38</v>
      </c>
      <c r="G102" s="2">
        <v>57.0</v>
      </c>
      <c r="H102" s="2" t="str">
        <f t="shared" si="1"/>
        <v>DOMICILIO CONOCIDO M-00398</v>
      </c>
      <c r="I102" s="2" t="str">
        <f>LOOKUP(C102,EMPRESAS!B$1:B$11,EMPRESAS!D$1:D$11)</f>
        <v>CÓRDOBA</v>
      </c>
      <c r="J102" s="2" t="str">
        <f t="shared" si="2"/>
        <v>CELULAR M-00398</v>
      </c>
      <c r="K102" s="2" t="str">
        <f t="shared" si="3"/>
        <v>M-00398@CORREO.COM</v>
      </c>
      <c r="L102" s="2" t="s">
        <v>51</v>
      </c>
      <c r="M102" s="2" t="s">
        <v>140</v>
      </c>
      <c r="N102" s="3">
        <f>VLOOKUP(M102,CURSOS!B$2:G$18,2,FALSE)</f>
        <v>20</v>
      </c>
      <c r="O102" s="2"/>
      <c r="P102" s="2" t="s">
        <v>78</v>
      </c>
      <c r="Q102" s="2" t="s">
        <v>53</v>
      </c>
      <c r="R102" s="4">
        <f>IF(Q102="in situ",LOOKUP(M102,CURSOS!B$2:G$18,CURSOS!E$2:E$18),IF(Q102="ON LINE",LOOKUP(M102,CURSOS!B$2:G$18,CURSOS!F$2:F$18),IF(Q102="PERSONALIZADA",LOOKUP(M102,CURSOS!B$2:G$18,CURSOS!G$2:G$18),0)))</f>
        <v>6400</v>
      </c>
      <c r="S102" s="2" t="s">
        <v>141</v>
      </c>
      <c r="T102" s="2"/>
      <c r="U102" s="2" t="s">
        <v>142</v>
      </c>
    </row>
    <row r="103" ht="15.75" customHeight="1">
      <c r="A103" s="2" t="s">
        <v>282</v>
      </c>
      <c r="B103" s="2" t="s">
        <v>283</v>
      </c>
      <c r="C103" s="2" t="s">
        <v>87</v>
      </c>
      <c r="D103" s="2" t="s">
        <v>49</v>
      </c>
      <c r="E103" s="2" t="s">
        <v>284</v>
      </c>
      <c r="F103" s="2" t="s">
        <v>38</v>
      </c>
      <c r="G103" s="2">
        <v>48.0</v>
      </c>
      <c r="H103" s="2" t="str">
        <f t="shared" si="1"/>
        <v>DOMICILIO CONOCIDO M-00109</v>
      </c>
      <c r="I103" s="2" t="str">
        <f>LOOKUP(C103,EMPRESAS!B$1:B$11,EMPRESAS!D$1:D$11)</f>
        <v>ORIZABA</v>
      </c>
      <c r="J103" s="2" t="str">
        <f t="shared" si="2"/>
        <v>CELULAR M-00109</v>
      </c>
      <c r="K103" s="2" t="str">
        <f t="shared" si="3"/>
        <v>M-00109@CORREO.COM</v>
      </c>
      <c r="L103" s="2" t="s">
        <v>88</v>
      </c>
      <c r="M103" s="2" t="s">
        <v>61</v>
      </c>
      <c r="N103" s="3">
        <f>VLOOKUP(M103,CURSOS!B$2:G$18,2,FALSE)</f>
        <v>25</v>
      </c>
      <c r="O103" s="2"/>
      <c r="P103" s="2" t="s">
        <v>89</v>
      </c>
      <c r="Q103" s="2" t="s">
        <v>53</v>
      </c>
      <c r="R103" s="4">
        <f>IF(Q103="in situ",LOOKUP(M103,CURSOS!B$2:G$18,CURSOS!E$2:E$18),IF(Q103="ON LINE",LOOKUP(M103,CURSOS!B$2:G$18,CURSOS!F$2:F$18),IF(Q103="PERSONALIZADA",LOOKUP(M103,CURSOS!B$2:G$18,CURSOS!G$2:G$18),0)))</f>
        <v>6400</v>
      </c>
      <c r="S103" s="2" t="s">
        <v>79</v>
      </c>
      <c r="T103" s="2"/>
      <c r="U103" s="2" t="s">
        <v>90</v>
      </c>
    </row>
    <row r="104" ht="15.75" customHeight="1">
      <c r="A104" s="2" t="s">
        <v>285</v>
      </c>
      <c r="B104" s="2" t="s">
        <v>286</v>
      </c>
      <c r="C104" s="2" t="s">
        <v>95</v>
      </c>
      <c r="D104" s="2" t="s">
        <v>59</v>
      </c>
      <c r="E104" s="2" t="s">
        <v>25</v>
      </c>
      <c r="F104" s="2" t="s">
        <v>26</v>
      </c>
      <c r="G104" s="2">
        <v>42.0</v>
      </c>
      <c r="H104" s="2" t="str">
        <f t="shared" si="1"/>
        <v>DOMICILIO CONOCIDO M-00156</v>
      </c>
      <c r="I104" s="2" t="str">
        <f>LOOKUP(C104,EMPRESAS!B$1:B$11,EMPRESAS!D$1:D$11)</f>
        <v>XALAPA</v>
      </c>
      <c r="J104" s="2" t="str">
        <f t="shared" si="2"/>
        <v>CELULAR M-00156</v>
      </c>
      <c r="K104" s="2" t="str">
        <f t="shared" si="3"/>
        <v>M-00156@CORREO.COM</v>
      </c>
      <c r="L104" s="2" t="s">
        <v>9</v>
      </c>
      <c r="M104" s="2" t="s">
        <v>96</v>
      </c>
      <c r="N104" s="3">
        <f>VLOOKUP(M104,CURSOS!B$2:G$18,2,FALSE)</f>
        <v>20</v>
      </c>
      <c r="O104" s="2" t="s">
        <v>97</v>
      </c>
      <c r="P104" s="2" t="s">
        <v>42</v>
      </c>
      <c r="Q104" s="2" t="s">
        <v>53</v>
      </c>
      <c r="R104" s="4">
        <f>IF(Q104="in situ",LOOKUP(M104,CURSOS!B$2:G$18,CURSOS!E$2:E$18),IF(Q104="ON LINE",LOOKUP(M104,CURSOS!B$2:G$18,CURSOS!F$2:F$18),IF(Q104="PERSONALIZADA",LOOKUP(M104,CURSOS!B$2:G$18,CURSOS!G$2:G$18),0)))</f>
        <v>6400</v>
      </c>
      <c r="S104" s="2" t="s">
        <v>49</v>
      </c>
      <c r="T104" s="2" t="s">
        <v>98</v>
      </c>
      <c r="U104" s="2" t="s">
        <v>99</v>
      </c>
    </row>
    <row r="105" ht="15.75" customHeight="1">
      <c r="A105" s="2" t="s">
        <v>287</v>
      </c>
      <c r="B105" s="2" t="s">
        <v>288</v>
      </c>
      <c r="C105" s="2" t="s">
        <v>76</v>
      </c>
      <c r="D105" s="2" t="s">
        <v>49</v>
      </c>
      <c r="E105" s="2" t="s">
        <v>50</v>
      </c>
      <c r="F105" s="2" t="s">
        <v>38</v>
      </c>
      <c r="G105" s="2">
        <v>45.0</v>
      </c>
      <c r="H105" s="2" t="str">
        <f t="shared" si="1"/>
        <v>DOMICILIO CONOCIDO M-00310</v>
      </c>
      <c r="I105" s="2" t="str">
        <f>LOOKUP(C105,EMPRESAS!B$1:B$11,EMPRESAS!D$1:D$11)</f>
        <v>POZA RICA</v>
      </c>
      <c r="J105" s="2" t="str">
        <f t="shared" si="2"/>
        <v>CELULAR M-00310</v>
      </c>
      <c r="K105" s="2" t="str">
        <f t="shared" si="3"/>
        <v>M-00310@CORREO.COM</v>
      </c>
      <c r="L105" s="2" t="s">
        <v>51</v>
      </c>
      <c r="M105" s="2" t="s">
        <v>77</v>
      </c>
      <c r="N105" s="3">
        <f>VLOOKUP(M105,CURSOS!B$2:G$18,2,FALSE)</f>
        <v>20</v>
      </c>
      <c r="O105" s="2"/>
      <c r="P105" s="2" t="s">
        <v>78</v>
      </c>
      <c r="Q105" s="2" t="s">
        <v>30</v>
      </c>
      <c r="R105" s="4">
        <f>IF(Q105="in situ",LOOKUP(M105,CURSOS!B$2:G$18,CURSOS!E$2:E$18),IF(Q105="ON LINE",LOOKUP(M105,CURSOS!B$2:G$18,CURSOS!F$2:F$18),IF(Q105="PERSONALIZADA",LOOKUP(M105,CURSOS!B$2:G$18,CURSOS!G$2:G$18),0)))</f>
        <v>11000</v>
      </c>
      <c r="S105" s="2" t="s">
        <v>79</v>
      </c>
      <c r="T105" s="2"/>
      <c r="U105" s="2" t="s">
        <v>80</v>
      </c>
    </row>
    <row r="106" ht="15.75" customHeight="1">
      <c r="A106" s="2" t="s">
        <v>289</v>
      </c>
      <c r="B106" s="2" t="s">
        <v>290</v>
      </c>
      <c r="C106" s="2" t="s">
        <v>95</v>
      </c>
      <c r="D106" s="2" t="s">
        <v>49</v>
      </c>
      <c r="E106" s="2" t="s">
        <v>25</v>
      </c>
      <c r="F106" s="2" t="s">
        <v>38</v>
      </c>
      <c r="G106" s="2">
        <v>19.0</v>
      </c>
      <c r="H106" s="2" t="str">
        <f t="shared" si="1"/>
        <v>DOMICILIO CONOCIDO M-00157</v>
      </c>
      <c r="I106" s="2" t="str">
        <f>LOOKUP(C106,EMPRESAS!B$1:B$11,EMPRESAS!D$1:D$11)</f>
        <v>XALAPA</v>
      </c>
      <c r="J106" s="2" t="str">
        <f t="shared" si="2"/>
        <v>CELULAR M-00157</v>
      </c>
      <c r="K106" s="2" t="str">
        <f t="shared" si="3"/>
        <v>M-00157@CORREO.COM</v>
      </c>
      <c r="L106" s="2" t="s">
        <v>9</v>
      </c>
      <c r="M106" s="2" t="s">
        <v>96</v>
      </c>
      <c r="N106" s="3">
        <f>VLOOKUP(M106,CURSOS!B$2:G$18,2,FALSE)</f>
        <v>20</v>
      </c>
      <c r="O106" s="2" t="s">
        <v>97</v>
      </c>
      <c r="P106" s="2" t="s">
        <v>42</v>
      </c>
      <c r="Q106" s="2" t="s">
        <v>53</v>
      </c>
      <c r="R106" s="4">
        <f>IF(Q106="in situ",LOOKUP(M106,CURSOS!B$2:G$18,CURSOS!E$2:E$18),IF(Q106="ON LINE",LOOKUP(M106,CURSOS!B$2:G$18,CURSOS!F$2:F$18),IF(Q106="PERSONALIZADA",LOOKUP(M106,CURSOS!B$2:G$18,CURSOS!G$2:G$18),0)))</f>
        <v>6400</v>
      </c>
      <c r="S106" s="2" t="s">
        <v>49</v>
      </c>
      <c r="T106" s="2" t="s">
        <v>98</v>
      </c>
      <c r="U106" s="2" t="s">
        <v>99</v>
      </c>
    </row>
    <row r="107" ht="15.75" customHeight="1">
      <c r="A107" s="2" t="s">
        <v>291</v>
      </c>
      <c r="B107" s="2" t="s">
        <v>292</v>
      </c>
      <c r="C107" s="2" t="s">
        <v>48</v>
      </c>
      <c r="D107" s="2" t="s">
        <v>49</v>
      </c>
      <c r="E107" s="2" t="s">
        <v>50</v>
      </c>
      <c r="F107" s="2" t="s">
        <v>38</v>
      </c>
      <c r="G107" s="2">
        <v>55.0</v>
      </c>
      <c r="H107" s="2" t="str">
        <f t="shared" si="1"/>
        <v>DOMICILIO CONOCIDO M-00399</v>
      </c>
      <c r="I107" s="2" t="str">
        <f>LOOKUP(C107,EMPRESAS!B$1:B$11,EMPRESAS!D$1:D$11)</f>
        <v>CÓRDOBA</v>
      </c>
      <c r="J107" s="2" t="str">
        <f t="shared" si="2"/>
        <v>CELULAR M-00399</v>
      </c>
      <c r="K107" s="2" t="str">
        <f t="shared" si="3"/>
        <v>M-00399@CORREO.COM</v>
      </c>
      <c r="L107" s="2" t="s">
        <v>51</v>
      </c>
      <c r="M107" s="2" t="s">
        <v>140</v>
      </c>
      <c r="N107" s="3">
        <f>VLOOKUP(M107,CURSOS!B$2:G$18,2,FALSE)</f>
        <v>20</v>
      </c>
      <c r="O107" s="2"/>
      <c r="P107" s="2" t="s">
        <v>78</v>
      </c>
      <c r="Q107" s="2" t="s">
        <v>53</v>
      </c>
      <c r="R107" s="4">
        <f>IF(Q107="in situ",LOOKUP(M107,CURSOS!B$2:G$18,CURSOS!E$2:E$18),IF(Q107="ON LINE",LOOKUP(M107,CURSOS!B$2:G$18,CURSOS!F$2:F$18),IF(Q107="PERSONALIZADA",LOOKUP(M107,CURSOS!B$2:G$18,CURSOS!G$2:G$18),0)))</f>
        <v>6400</v>
      </c>
      <c r="S107" s="2" t="s">
        <v>141</v>
      </c>
      <c r="T107" s="2"/>
      <c r="U107" s="2" t="s">
        <v>142</v>
      </c>
    </row>
    <row r="108" ht="15.75" customHeight="1">
      <c r="A108" s="2" t="s">
        <v>293</v>
      </c>
      <c r="B108" s="2" t="s">
        <v>294</v>
      </c>
      <c r="C108" s="2" t="s">
        <v>120</v>
      </c>
      <c r="D108" s="2" t="s">
        <v>49</v>
      </c>
      <c r="E108" s="2" t="s">
        <v>50</v>
      </c>
      <c r="F108" s="2" t="s">
        <v>38</v>
      </c>
      <c r="G108" s="2">
        <v>22.0</v>
      </c>
      <c r="H108" s="2" t="str">
        <f t="shared" si="1"/>
        <v>DOMICILIO CONOCIDO M-00236</v>
      </c>
      <c r="I108" s="2" t="str">
        <f>LOOKUP(C108,EMPRESAS!B$1:B$11,EMPRESAS!D$1:D$11)</f>
        <v>VERACRUZ</v>
      </c>
      <c r="J108" s="2" t="str">
        <f t="shared" si="2"/>
        <v>CELULAR M-00236</v>
      </c>
      <c r="K108" s="2" t="str">
        <f t="shared" si="3"/>
        <v>M-00236@CORREO.COM</v>
      </c>
      <c r="L108" s="2" t="s">
        <v>121</v>
      </c>
      <c r="M108" s="2" t="s">
        <v>122</v>
      </c>
      <c r="N108" s="3">
        <f>VLOOKUP(M108,CURSOS!B$2:G$18,2,FALSE)</f>
        <v>20</v>
      </c>
      <c r="O108" s="2" t="s">
        <v>123</v>
      </c>
      <c r="P108" s="2" t="s">
        <v>42</v>
      </c>
      <c r="Q108" s="2" t="s">
        <v>124</v>
      </c>
      <c r="R108" s="4">
        <f>IF(Q108="in situ",LOOKUP(M108,CURSOS!B$2:G$18,CURSOS!E$2:E$18),IF(Q108="ON LINE",LOOKUP(M108,CURSOS!B$2:G$18,CURSOS!F$2:F$18),IF(Q108="PERSONALIZADA",LOOKUP(M108,CURSOS!B$2:G$18,CURSOS!G$2:G$18),0)))</f>
        <v>9600</v>
      </c>
      <c r="S108" s="2" t="s">
        <v>59</v>
      </c>
      <c r="T108" s="2" t="s">
        <v>98</v>
      </c>
      <c r="U108" s="2" t="s">
        <v>125</v>
      </c>
    </row>
    <row r="109" ht="15.75" customHeight="1">
      <c r="A109" s="2" t="s">
        <v>295</v>
      </c>
      <c r="B109" s="2" t="s">
        <v>296</v>
      </c>
      <c r="C109" s="2" t="s">
        <v>76</v>
      </c>
      <c r="D109" s="2" t="s">
        <v>49</v>
      </c>
      <c r="E109" s="2" t="s">
        <v>50</v>
      </c>
      <c r="F109" s="2" t="s">
        <v>38</v>
      </c>
      <c r="G109" s="2">
        <v>43.0</v>
      </c>
      <c r="H109" s="2" t="str">
        <f t="shared" si="1"/>
        <v>DOMICILIO CONOCIDO M-00311</v>
      </c>
      <c r="I109" s="2" t="str">
        <f>LOOKUP(C109,EMPRESAS!B$1:B$11,EMPRESAS!D$1:D$11)</f>
        <v>POZA RICA</v>
      </c>
      <c r="J109" s="2" t="str">
        <f t="shared" si="2"/>
        <v>CELULAR M-00311</v>
      </c>
      <c r="K109" s="2" t="str">
        <f t="shared" si="3"/>
        <v>M-00311@CORREO.COM</v>
      </c>
      <c r="L109" s="2" t="s">
        <v>51</v>
      </c>
      <c r="M109" s="2" t="s">
        <v>77</v>
      </c>
      <c r="N109" s="3">
        <f>VLOOKUP(M109,CURSOS!B$2:G$18,2,FALSE)</f>
        <v>20</v>
      </c>
      <c r="O109" s="2"/>
      <c r="P109" s="2" t="s">
        <v>78</v>
      </c>
      <c r="Q109" s="2" t="s">
        <v>30</v>
      </c>
      <c r="R109" s="4">
        <f>IF(Q109="in situ",LOOKUP(M109,CURSOS!B$2:G$18,CURSOS!E$2:E$18),IF(Q109="ON LINE",LOOKUP(M109,CURSOS!B$2:G$18,CURSOS!F$2:F$18),IF(Q109="PERSONALIZADA",LOOKUP(M109,CURSOS!B$2:G$18,CURSOS!G$2:G$18),0)))</f>
        <v>11000</v>
      </c>
      <c r="S109" s="2" t="s">
        <v>79</v>
      </c>
      <c r="T109" s="2"/>
      <c r="U109" s="2" t="s">
        <v>80</v>
      </c>
    </row>
    <row r="110" ht="15.75" customHeight="1">
      <c r="A110" s="2" t="s">
        <v>297</v>
      </c>
      <c r="B110" s="2" t="s">
        <v>298</v>
      </c>
      <c r="C110" s="2" t="s">
        <v>76</v>
      </c>
      <c r="D110" s="2" t="s">
        <v>49</v>
      </c>
      <c r="E110" s="2" t="s">
        <v>50</v>
      </c>
      <c r="F110" s="2" t="s">
        <v>38</v>
      </c>
      <c r="G110" s="2">
        <v>42.0</v>
      </c>
      <c r="H110" s="2" t="str">
        <f t="shared" si="1"/>
        <v>DOMICILIO CONOCIDO M-00312</v>
      </c>
      <c r="I110" s="2" t="str">
        <f>LOOKUP(C110,EMPRESAS!B$1:B$11,EMPRESAS!D$1:D$11)</f>
        <v>POZA RICA</v>
      </c>
      <c r="J110" s="2" t="str">
        <f t="shared" si="2"/>
        <v>CELULAR M-00312</v>
      </c>
      <c r="K110" s="2" t="str">
        <f t="shared" si="3"/>
        <v>M-00312@CORREO.COM</v>
      </c>
      <c r="L110" s="2" t="s">
        <v>51</v>
      </c>
      <c r="M110" s="2" t="s">
        <v>77</v>
      </c>
      <c r="N110" s="3">
        <f>VLOOKUP(M110,CURSOS!B$2:G$18,2,FALSE)</f>
        <v>20</v>
      </c>
      <c r="O110" s="2"/>
      <c r="P110" s="2" t="s">
        <v>78</v>
      </c>
      <c r="Q110" s="2" t="s">
        <v>30</v>
      </c>
      <c r="R110" s="4">
        <f>IF(Q110="in situ",LOOKUP(M110,CURSOS!B$2:G$18,CURSOS!E$2:E$18),IF(Q110="ON LINE",LOOKUP(M110,CURSOS!B$2:G$18,CURSOS!F$2:F$18),IF(Q110="PERSONALIZADA",LOOKUP(M110,CURSOS!B$2:G$18,CURSOS!G$2:G$18),0)))</f>
        <v>11000</v>
      </c>
      <c r="S110" s="2" t="s">
        <v>79</v>
      </c>
      <c r="T110" s="2"/>
      <c r="U110" s="2" t="s">
        <v>80</v>
      </c>
    </row>
    <row r="111" ht="15.75" customHeight="1">
      <c r="A111" s="2" t="s">
        <v>299</v>
      </c>
      <c r="B111" s="2" t="s">
        <v>300</v>
      </c>
      <c r="C111" s="2" t="s">
        <v>35</v>
      </c>
      <c r="D111" s="2" t="s">
        <v>59</v>
      </c>
      <c r="E111" s="2" t="s">
        <v>37</v>
      </c>
      <c r="F111" s="2" t="s">
        <v>38</v>
      </c>
      <c r="G111" s="2">
        <v>27.0</v>
      </c>
      <c r="H111" s="2" t="str">
        <f t="shared" si="1"/>
        <v>DOMICILIO CONOCIDO M-00356</v>
      </c>
      <c r="I111" s="2" t="str">
        <f>LOOKUP(C111,EMPRESAS!B$1:B$11,EMPRESAS!D$1:D$11)</f>
        <v>ACAYUCAN</v>
      </c>
      <c r="J111" s="2" t="str">
        <f t="shared" si="2"/>
        <v>CELULAR M-00356</v>
      </c>
      <c r="K111" s="2" t="str">
        <f t="shared" si="3"/>
        <v>M-00356@CORREO.COM</v>
      </c>
      <c r="L111" s="2" t="s">
        <v>39</v>
      </c>
      <c r="M111" s="2" t="s">
        <v>40</v>
      </c>
      <c r="N111" s="3">
        <f>VLOOKUP(M111,CURSOS!B$2:G$18,2,FALSE)</f>
        <v>20</v>
      </c>
      <c r="O111" s="2" t="s">
        <v>41</v>
      </c>
      <c r="P111" s="2" t="s">
        <v>42</v>
      </c>
      <c r="Q111" s="2" t="s">
        <v>30</v>
      </c>
      <c r="R111" s="4">
        <f>IF(Q111="in situ",LOOKUP(M111,CURSOS!B$2:G$18,CURSOS!E$2:E$18),IF(Q111="ON LINE",LOOKUP(M111,CURSOS!B$2:G$18,CURSOS!F$2:F$18),IF(Q111="PERSONALIZADA",LOOKUP(M111,CURSOS!B$2:G$18,CURSOS!G$2:G$18),0)))</f>
        <v>8000</v>
      </c>
      <c r="S111" s="2" t="s">
        <v>43</v>
      </c>
      <c r="T111" s="2" t="s">
        <v>44</v>
      </c>
      <c r="U111" s="2" t="s">
        <v>45</v>
      </c>
    </row>
    <row r="112" ht="15.75" customHeight="1">
      <c r="A112" s="2" t="s">
        <v>301</v>
      </c>
      <c r="B112" s="2" t="s">
        <v>302</v>
      </c>
      <c r="C112" s="2" t="s">
        <v>23</v>
      </c>
      <c r="D112" s="2" t="s">
        <v>59</v>
      </c>
      <c r="E112" s="2" t="s">
        <v>25</v>
      </c>
      <c r="F112" s="2" t="s">
        <v>38</v>
      </c>
      <c r="G112" s="2">
        <v>26.0</v>
      </c>
      <c r="H112" s="2" t="str">
        <f t="shared" si="1"/>
        <v>DOMICILIO CONOCIDO M-00199</v>
      </c>
      <c r="I112" s="2" t="str">
        <f>LOOKUP(C112,EMPRESAS!B$1:B$11,EMPRESAS!D$1:D$11)</f>
        <v>CIUDAD DE MÉXICO</v>
      </c>
      <c r="J112" s="2" t="str">
        <f t="shared" si="2"/>
        <v>CELULAR M-00199</v>
      </c>
      <c r="K112" s="2" t="str">
        <f t="shared" si="3"/>
        <v>M-00199@CORREO.COM</v>
      </c>
      <c r="L112" s="2" t="s">
        <v>27</v>
      </c>
      <c r="M112" s="2" t="s">
        <v>28</v>
      </c>
      <c r="N112" s="3">
        <f>VLOOKUP(M112,CURSOS!B$2:G$18,2,FALSE)</f>
        <v>20</v>
      </c>
      <c r="O112" s="2"/>
      <c r="P112" s="2" t="s">
        <v>29</v>
      </c>
      <c r="Q112" s="2" t="s">
        <v>30</v>
      </c>
      <c r="R112" s="4">
        <f>IF(Q112="in situ",LOOKUP(M112,CURSOS!B$2:G$18,CURSOS!E$2:E$18),IF(Q112="ON LINE",LOOKUP(M112,CURSOS!B$2:G$18,CURSOS!F$2:F$18),IF(Q112="PERSONALIZADA",LOOKUP(M112,CURSOS!B$2:G$18,CURSOS!G$2:G$18),0)))</f>
        <v>8000</v>
      </c>
      <c r="S112" s="2" t="s">
        <v>31</v>
      </c>
      <c r="T112" s="2"/>
      <c r="U112" s="2" t="s">
        <v>32</v>
      </c>
    </row>
    <row r="113" ht="15.75" customHeight="1">
      <c r="A113" s="2" t="s">
        <v>303</v>
      </c>
      <c r="B113" s="2" t="s">
        <v>304</v>
      </c>
      <c r="C113" s="2" t="s">
        <v>58</v>
      </c>
      <c r="D113" s="2" t="s">
        <v>24</v>
      </c>
      <c r="E113" s="2" t="s">
        <v>50</v>
      </c>
      <c r="F113" s="2" t="s">
        <v>26</v>
      </c>
      <c r="G113" s="2">
        <v>37.0</v>
      </c>
      <c r="H113" s="2" t="str">
        <f t="shared" si="1"/>
        <v>DOMICILIO CONOCIDO M-00280</v>
      </c>
      <c r="I113" s="2" t="str">
        <f>LOOKUP(C113,EMPRESAS!B$1:B$11,EMPRESAS!D$1:D$11)</f>
        <v>OAXACA</v>
      </c>
      <c r="J113" s="2" t="str">
        <f t="shared" si="2"/>
        <v>CELULAR M-00280</v>
      </c>
      <c r="K113" s="2" t="str">
        <f t="shared" si="3"/>
        <v>M-00280@CORREO.COM</v>
      </c>
      <c r="L113" s="2" t="s">
        <v>60</v>
      </c>
      <c r="M113" s="2" t="s">
        <v>61</v>
      </c>
      <c r="N113" s="3">
        <f>VLOOKUP(M113,CURSOS!B$2:G$18,2,FALSE)</f>
        <v>25</v>
      </c>
      <c r="O113" s="2" t="s">
        <v>62</v>
      </c>
      <c r="P113" s="2" t="s">
        <v>42</v>
      </c>
      <c r="Q113" s="2" t="s">
        <v>53</v>
      </c>
      <c r="R113" s="4">
        <f>IF(Q113="in situ",LOOKUP(M113,CURSOS!B$2:G$18,CURSOS!E$2:E$18),IF(Q113="ON LINE",LOOKUP(M113,CURSOS!B$2:G$18,CURSOS!F$2:F$18),IF(Q113="PERSONALIZADA",LOOKUP(M113,CURSOS!B$2:G$18,CURSOS!G$2:G$18),0)))</f>
        <v>6400</v>
      </c>
      <c r="S113" s="2" t="s">
        <v>24</v>
      </c>
      <c r="T113" s="2" t="s">
        <v>44</v>
      </c>
      <c r="U113" s="2" t="s">
        <v>63</v>
      </c>
    </row>
    <row r="114" ht="15.75" customHeight="1">
      <c r="A114" s="2" t="s">
        <v>305</v>
      </c>
      <c r="B114" s="2" t="s">
        <v>306</v>
      </c>
      <c r="C114" s="2" t="s">
        <v>58</v>
      </c>
      <c r="D114" s="2" t="s">
        <v>24</v>
      </c>
      <c r="E114" s="2" t="s">
        <v>50</v>
      </c>
      <c r="F114" s="2" t="s">
        <v>26</v>
      </c>
      <c r="G114" s="2">
        <v>43.0</v>
      </c>
      <c r="H114" s="2" t="str">
        <f t="shared" si="1"/>
        <v>DOMICILIO CONOCIDO M-00281</v>
      </c>
      <c r="I114" s="2" t="str">
        <f>LOOKUP(C114,EMPRESAS!B$1:B$11,EMPRESAS!D$1:D$11)</f>
        <v>OAXACA</v>
      </c>
      <c r="J114" s="2" t="str">
        <f t="shared" si="2"/>
        <v>CELULAR M-00281</v>
      </c>
      <c r="K114" s="2" t="str">
        <f t="shared" si="3"/>
        <v>M-00281@CORREO.COM</v>
      </c>
      <c r="L114" s="2" t="s">
        <v>60</v>
      </c>
      <c r="M114" s="2" t="s">
        <v>61</v>
      </c>
      <c r="N114" s="3">
        <f>VLOOKUP(M114,CURSOS!B$2:G$18,2,FALSE)</f>
        <v>25</v>
      </c>
      <c r="O114" s="2" t="s">
        <v>62</v>
      </c>
      <c r="P114" s="2" t="s">
        <v>42</v>
      </c>
      <c r="Q114" s="2" t="s">
        <v>53</v>
      </c>
      <c r="R114" s="4">
        <f>IF(Q114="in situ",LOOKUP(M114,CURSOS!B$2:G$18,CURSOS!E$2:E$18),IF(Q114="ON LINE",LOOKUP(M114,CURSOS!B$2:G$18,CURSOS!F$2:F$18),IF(Q114="PERSONALIZADA",LOOKUP(M114,CURSOS!B$2:G$18,CURSOS!G$2:G$18),0)))</f>
        <v>6400</v>
      </c>
      <c r="S114" s="2" t="s">
        <v>24</v>
      </c>
      <c r="T114" s="2" t="s">
        <v>44</v>
      </c>
      <c r="U114" s="2" t="s">
        <v>63</v>
      </c>
    </row>
    <row r="115" ht="15.75" customHeight="1">
      <c r="A115" s="2" t="s">
        <v>307</v>
      </c>
      <c r="B115" s="2" t="s">
        <v>308</v>
      </c>
      <c r="C115" s="2" t="s">
        <v>95</v>
      </c>
      <c r="D115" s="2" t="s">
        <v>36</v>
      </c>
      <c r="E115" s="2" t="s">
        <v>25</v>
      </c>
      <c r="F115" s="2" t="s">
        <v>26</v>
      </c>
      <c r="G115" s="2">
        <v>37.0</v>
      </c>
      <c r="H115" s="2" t="str">
        <f t="shared" si="1"/>
        <v>DOMICILIO CONOCIDO M-00158</v>
      </c>
      <c r="I115" s="2" t="str">
        <f>LOOKUP(C115,EMPRESAS!B$1:B$11,EMPRESAS!D$1:D$11)</f>
        <v>XALAPA</v>
      </c>
      <c r="J115" s="2" t="str">
        <f t="shared" si="2"/>
        <v>CELULAR M-00158</v>
      </c>
      <c r="K115" s="2" t="str">
        <f t="shared" si="3"/>
        <v>M-00158@CORREO.COM</v>
      </c>
      <c r="L115" s="2" t="s">
        <v>9</v>
      </c>
      <c r="M115" s="2" t="s">
        <v>96</v>
      </c>
      <c r="N115" s="3">
        <f>VLOOKUP(M115,CURSOS!B$2:G$18,2,FALSE)</f>
        <v>20</v>
      </c>
      <c r="O115" s="2" t="s">
        <v>97</v>
      </c>
      <c r="P115" s="2" t="s">
        <v>42</v>
      </c>
      <c r="Q115" s="2" t="s">
        <v>53</v>
      </c>
      <c r="R115" s="4">
        <f>IF(Q115="in situ",LOOKUP(M115,CURSOS!B$2:G$18,CURSOS!E$2:E$18),IF(Q115="ON LINE",LOOKUP(M115,CURSOS!B$2:G$18,CURSOS!F$2:F$18),IF(Q115="PERSONALIZADA",LOOKUP(M115,CURSOS!B$2:G$18,CURSOS!G$2:G$18),0)))</f>
        <v>6400</v>
      </c>
      <c r="S115" s="2" t="s">
        <v>49</v>
      </c>
      <c r="T115" s="2" t="s">
        <v>98</v>
      </c>
      <c r="U115" s="2" t="s">
        <v>99</v>
      </c>
    </row>
    <row r="116" ht="15.75" customHeight="1">
      <c r="A116" s="2" t="s">
        <v>309</v>
      </c>
      <c r="B116" s="2" t="s">
        <v>310</v>
      </c>
      <c r="C116" s="2" t="s">
        <v>35</v>
      </c>
      <c r="D116" s="2" t="s">
        <v>49</v>
      </c>
      <c r="E116" s="2" t="s">
        <v>37</v>
      </c>
      <c r="F116" s="2" t="s">
        <v>38</v>
      </c>
      <c r="G116" s="2">
        <v>40.0</v>
      </c>
      <c r="H116" s="2" t="str">
        <f t="shared" si="1"/>
        <v>DOMICILIO CONOCIDO M-00357</v>
      </c>
      <c r="I116" s="2" t="str">
        <f>LOOKUP(C116,EMPRESAS!B$1:B$11,EMPRESAS!D$1:D$11)</f>
        <v>ACAYUCAN</v>
      </c>
      <c r="J116" s="2" t="str">
        <f t="shared" si="2"/>
        <v>CELULAR M-00357</v>
      </c>
      <c r="K116" s="2" t="str">
        <f t="shared" si="3"/>
        <v>M-00357@CORREO.COM</v>
      </c>
      <c r="L116" s="2" t="s">
        <v>39</v>
      </c>
      <c r="M116" s="2" t="s">
        <v>40</v>
      </c>
      <c r="N116" s="3">
        <f>VLOOKUP(M116,CURSOS!B$2:G$18,2,FALSE)</f>
        <v>20</v>
      </c>
      <c r="O116" s="2" t="s">
        <v>41</v>
      </c>
      <c r="P116" s="2" t="s">
        <v>42</v>
      </c>
      <c r="Q116" s="2" t="s">
        <v>30</v>
      </c>
      <c r="R116" s="4">
        <f>IF(Q116="in situ",LOOKUP(M116,CURSOS!B$2:G$18,CURSOS!E$2:E$18),IF(Q116="ON LINE",LOOKUP(M116,CURSOS!B$2:G$18,CURSOS!F$2:F$18),IF(Q116="PERSONALIZADA",LOOKUP(M116,CURSOS!B$2:G$18,CURSOS!G$2:G$18),0)))</f>
        <v>8000</v>
      </c>
      <c r="S116" s="2" t="s">
        <v>43</v>
      </c>
      <c r="T116" s="2" t="s">
        <v>44</v>
      </c>
      <c r="U116" s="2" t="s">
        <v>45</v>
      </c>
    </row>
    <row r="117" ht="15.75" customHeight="1">
      <c r="A117" s="2" t="s">
        <v>311</v>
      </c>
      <c r="B117" s="2" t="s">
        <v>312</v>
      </c>
      <c r="C117" s="2" t="s">
        <v>120</v>
      </c>
      <c r="D117" s="2" t="s">
        <v>59</v>
      </c>
      <c r="E117" s="2" t="s">
        <v>50</v>
      </c>
      <c r="F117" s="2" t="s">
        <v>38</v>
      </c>
      <c r="G117" s="2">
        <v>36.0</v>
      </c>
      <c r="H117" s="2" t="str">
        <f t="shared" si="1"/>
        <v>DOMICILIO CONOCIDO M-00237</v>
      </c>
      <c r="I117" s="2" t="str">
        <f>LOOKUP(C117,EMPRESAS!B$1:B$11,EMPRESAS!D$1:D$11)</f>
        <v>VERACRUZ</v>
      </c>
      <c r="J117" s="2" t="str">
        <f t="shared" si="2"/>
        <v>CELULAR M-00237</v>
      </c>
      <c r="K117" s="2" t="str">
        <f t="shared" si="3"/>
        <v>M-00237@CORREO.COM</v>
      </c>
      <c r="L117" s="2" t="s">
        <v>121</v>
      </c>
      <c r="M117" s="2" t="s">
        <v>122</v>
      </c>
      <c r="N117" s="3">
        <f>VLOOKUP(M117,CURSOS!B$2:G$18,2,FALSE)</f>
        <v>20</v>
      </c>
      <c r="O117" s="2" t="s">
        <v>123</v>
      </c>
      <c r="P117" s="2" t="s">
        <v>42</v>
      </c>
      <c r="Q117" s="2" t="s">
        <v>124</v>
      </c>
      <c r="R117" s="4">
        <f>IF(Q117="in situ",LOOKUP(M117,CURSOS!B$2:G$18,CURSOS!E$2:E$18),IF(Q117="ON LINE",LOOKUP(M117,CURSOS!B$2:G$18,CURSOS!F$2:F$18),IF(Q117="PERSONALIZADA",LOOKUP(M117,CURSOS!B$2:G$18,CURSOS!G$2:G$18),0)))</f>
        <v>9600</v>
      </c>
      <c r="S117" s="2" t="s">
        <v>59</v>
      </c>
      <c r="T117" s="2" t="s">
        <v>98</v>
      </c>
      <c r="U117" s="2" t="s">
        <v>125</v>
      </c>
    </row>
    <row r="118" ht="15.75" customHeight="1">
      <c r="A118" s="2" t="s">
        <v>313</v>
      </c>
      <c r="B118" s="2" t="s">
        <v>314</v>
      </c>
      <c r="C118" s="2" t="s">
        <v>76</v>
      </c>
      <c r="D118" s="2" t="s">
        <v>36</v>
      </c>
      <c r="E118" s="2" t="s">
        <v>50</v>
      </c>
      <c r="F118" s="2" t="s">
        <v>38</v>
      </c>
      <c r="G118" s="2">
        <v>58.0</v>
      </c>
      <c r="H118" s="2" t="str">
        <f t="shared" si="1"/>
        <v>DOMICILIO CONOCIDO M-00313</v>
      </c>
      <c r="I118" s="2" t="str">
        <f>LOOKUP(C118,EMPRESAS!B$1:B$11,EMPRESAS!D$1:D$11)</f>
        <v>POZA RICA</v>
      </c>
      <c r="J118" s="2" t="str">
        <f t="shared" si="2"/>
        <v>CELULAR M-00313</v>
      </c>
      <c r="K118" s="2" t="str">
        <f t="shared" si="3"/>
        <v>M-00313@CORREO.COM</v>
      </c>
      <c r="L118" s="2" t="s">
        <v>51</v>
      </c>
      <c r="M118" s="2" t="s">
        <v>77</v>
      </c>
      <c r="N118" s="3">
        <f>VLOOKUP(M118,CURSOS!B$2:G$18,2,FALSE)</f>
        <v>20</v>
      </c>
      <c r="O118" s="2"/>
      <c r="P118" s="2" t="s">
        <v>78</v>
      </c>
      <c r="Q118" s="2" t="s">
        <v>30</v>
      </c>
      <c r="R118" s="4">
        <f>IF(Q118="in situ",LOOKUP(M118,CURSOS!B$2:G$18,CURSOS!E$2:E$18),IF(Q118="ON LINE",LOOKUP(M118,CURSOS!B$2:G$18,CURSOS!F$2:F$18),IF(Q118="PERSONALIZADA",LOOKUP(M118,CURSOS!B$2:G$18,CURSOS!G$2:G$18),0)))</f>
        <v>11000</v>
      </c>
      <c r="S118" s="2" t="s">
        <v>79</v>
      </c>
      <c r="T118" s="2"/>
      <c r="U118" s="2" t="s">
        <v>80</v>
      </c>
    </row>
    <row r="119" ht="15.75" customHeight="1">
      <c r="A119" s="2" t="s">
        <v>315</v>
      </c>
      <c r="B119" s="2" t="s">
        <v>316</v>
      </c>
      <c r="C119" s="2" t="s">
        <v>76</v>
      </c>
      <c r="D119" s="2" t="s">
        <v>49</v>
      </c>
      <c r="E119" s="2" t="s">
        <v>50</v>
      </c>
      <c r="F119" s="2" t="s">
        <v>38</v>
      </c>
      <c r="G119" s="2">
        <v>58.0</v>
      </c>
      <c r="H119" s="2" t="str">
        <f t="shared" si="1"/>
        <v>DOMICILIO CONOCIDO M-00314</v>
      </c>
      <c r="I119" s="2" t="str">
        <f>LOOKUP(C119,EMPRESAS!B$1:B$11,EMPRESAS!D$1:D$11)</f>
        <v>POZA RICA</v>
      </c>
      <c r="J119" s="2" t="str">
        <f t="shared" si="2"/>
        <v>CELULAR M-00314</v>
      </c>
      <c r="K119" s="2" t="str">
        <f t="shared" si="3"/>
        <v>M-00314@CORREO.COM</v>
      </c>
      <c r="L119" s="2" t="s">
        <v>51</v>
      </c>
      <c r="M119" s="2" t="s">
        <v>77</v>
      </c>
      <c r="N119" s="3">
        <f>VLOOKUP(M119,CURSOS!B$2:G$18,2,FALSE)</f>
        <v>20</v>
      </c>
      <c r="O119" s="2"/>
      <c r="P119" s="2" t="s">
        <v>78</v>
      </c>
      <c r="Q119" s="2" t="s">
        <v>30</v>
      </c>
      <c r="R119" s="4">
        <f>IF(Q119="in situ",LOOKUP(M119,CURSOS!B$2:G$18,CURSOS!E$2:E$18),IF(Q119="ON LINE",LOOKUP(M119,CURSOS!B$2:G$18,CURSOS!F$2:F$18),IF(Q119="PERSONALIZADA",LOOKUP(M119,CURSOS!B$2:G$18,CURSOS!G$2:G$18),0)))</f>
        <v>11000</v>
      </c>
      <c r="S119" s="2" t="s">
        <v>79</v>
      </c>
      <c r="T119" s="2"/>
      <c r="U119" s="2" t="s">
        <v>80</v>
      </c>
    </row>
    <row r="120" ht="15.75" customHeight="1">
      <c r="A120" s="2" t="s">
        <v>317</v>
      </c>
      <c r="B120" s="2" t="s">
        <v>318</v>
      </c>
      <c r="C120" s="2" t="s">
        <v>76</v>
      </c>
      <c r="D120" s="2" t="s">
        <v>59</v>
      </c>
      <c r="E120" s="2" t="s">
        <v>50</v>
      </c>
      <c r="F120" s="2" t="s">
        <v>38</v>
      </c>
      <c r="G120" s="2">
        <v>39.0</v>
      </c>
      <c r="H120" s="2" t="str">
        <f t="shared" si="1"/>
        <v>DOMICILIO CONOCIDO M-00315</v>
      </c>
      <c r="I120" s="2" t="str">
        <f>LOOKUP(C120,EMPRESAS!B$1:B$11,EMPRESAS!D$1:D$11)</f>
        <v>POZA RICA</v>
      </c>
      <c r="J120" s="2" t="str">
        <f t="shared" si="2"/>
        <v>CELULAR M-00315</v>
      </c>
      <c r="K120" s="2" t="str">
        <f t="shared" si="3"/>
        <v>M-00315@CORREO.COM</v>
      </c>
      <c r="L120" s="2" t="s">
        <v>51</v>
      </c>
      <c r="M120" s="2" t="s">
        <v>77</v>
      </c>
      <c r="N120" s="3">
        <f>VLOOKUP(M120,CURSOS!B$2:G$18,2,FALSE)</f>
        <v>20</v>
      </c>
      <c r="O120" s="2"/>
      <c r="P120" s="2" t="s">
        <v>78</v>
      </c>
      <c r="Q120" s="2" t="s">
        <v>30</v>
      </c>
      <c r="R120" s="4">
        <f>IF(Q120="in situ",LOOKUP(M120,CURSOS!B$2:G$18,CURSOS!E$2:E$18),IF(Q120="ON LINE",LOOKUP(M120,CURSOS!B$2:G$18,CURSOS!F$2:F$18),IF(Q120="PERSONALIZADA",LOOKUP(M120,CURSOS!B$2:G$18,CURSOS!G$2:G$18),0)))</f>
        <v>11000</v>
      </c>
      <c r="S120" s="2" t="s">
        <v>79</v>
      </c>
      <c r="T120" s="2"/>
      <c r="U120" s="2" t="s">
        <v>80</v>
      </c>
    </row>
    <row r="121" ht="15.75" customHeight="1">
      <c r="A121" s="2" t="s">
        <v>319</v>
      </c>
      <c r="B121" s="2" t="s">
        <v>320</v>
      </c>
      <c r="C121" s="2" t="s">
        <v>120</v>
      </c>
      <c r="D121" s="2" t="s">
        <v>49</v>
      </c>
      <c r="E121" s="2" t="s">
        <v>50</v>
      </c>
      <c r="F121" s="2" t="s">
        <v>38</v>
      </c>
      <c r="G121" s="2">
        <v>41.0</v>
      </c>
      <c r="H121" s="2" t="str">
        <f t="shared" si="1"/>
        <v>DOMICILIO CONOCIDO M-00238</v>
      </c>
      <c r="I121" s="2" t="str">
        <f>LOOKUP(C121,EMPRESAS!B$1:B$11,EMPRESAS!D$1:D$11)</f>
        <v>VERACRUZ</v>
      </c>
      <c r="J121" s="2" t="str">
        <f t="shared" si="2"/>
        <v>CELULAR M-00238</v>
      </c>
      <c r="K121" s="2" t="str">
        <f t="shared" si="3"/>
        <v>M-00238@CORREO.COM</v>
      </c>
      <c r="L121" s="2" t="s">
        <v>121</v>
      </c>
      <c r="M121" s="2" t="s">
        <v>122</v>
      </c>
      <c r="N121" s="3">
        <f>VLOOKUP(M121,CURSOS!B$2:G$18,2,FALSE)</f>
        <v>20</v>
      </c>
      <c r="O121" s="2" t="s">
        <v>123</v>
      </c>
      <c r="P121" s="2" t="s">
        <v>42</v>
      </c>
      <c r="Q121" s="2" t="s">
        <v>124</v>
      </c>
      <c r="R121" s="4">
        <f>IF(Q121="in situ",LOOKUP(M121,CURSOS!B$2:G$18,CURSOS!E$2:E$18),IF(Q121="ON LINE",LOOKUP(M121,CURSOS!B$2:G$18,CURSOS!F$2:F$18),IF(Q121="PERSONALIZADA",LOOKUP(M121,CURSOS!B$2:G$18,CURSOS!G$2:G$18),0)))</f>
        <v>9600</v>
      </c>
      <c r="S121" s="2" t="s">
        <v>59</v>
      </c>
      <c r="T121" s="2" t="s">
        <v>98</v>
      </c>
      <c r="U121" s="2" t="s">
        <v>125</v>
      </c>
    </row>
    <row r="122" ht="15.75" customHeight="1">
      <c r="A122" s="2" t="s">
        <v>321</v>
      </c>
      <c r="B122" s="2" t="s">
        <v>322</v>
      </c>
      <c r="C122" s="2" t="s">
        <v>23</v>
      </c>
      <c r="D122" s="2" t="s">
        <v>49</v>
      </c>
      <c r="E122" s="2" t="s">
        <v>25</v>
      </c>
      <c r="F122" s="2" t="s">
        <v>38</v>
      </c>
      <c r="G122" s="2">
        <v>42.0</v>
      </c>
      <c r="H122" s="2" t="str">
        <f t="shared" si="1"/>
        <v>DOMICILIO CONOCIDO M-00201</v>
      </c>
      <c r="I122" s="2" t="str">
        <f>LOOKUP(C122,EMPRESAS!B$1:B$11,EMPRESAS!D$1:D$11)</f>
        <v>CIUDAD DE MÉXICO</v>
      </c>
      <c r="J122" s="2" t="str">
        <f t="shared" si="2"/>
        <v>CELULAR M-00201</v>
      </c>
      <c r="K122" s="2" t="str">
        <f t="shared" si="3"/>
        <v>M-00201@CORREO.COM</v>
      </c>
      <c r="L122" s="2" t="s">
        <v>27</v>
      </c>
      <c r="M122" s="2" t="s">
        <v>28</v>
      </c>
      <c r="N122" s="3">
        <f>VLOOKUP(M122,CURSOS!B$2:G$18,2,FALSE)</f>
        <v>20</v>
      </c>
      <c r="O122" s="2"/>
      <c r="P122" s="2" t="s">
        <v>29</v>
      </c>
      <c r="Q122" s="2" t="s">
        <v>30</v>
      </c>
      <c r="R122" s="4">
        <f>IF(Q122="in situ",LOOKUP(M122,CURSOS!B$2:G$18,CURSOS!E$2:E$18),IF(Q122="ON LINE",LOOKUP(M122,CURSOS!B$2:G$18,CURSOS!F$2:F$18),IF(Q122="PERSONALIZADA",LOOKUP(M122,CURSOS!B$2:G$18,CURSOS!G$2:G$18),0)))</f>
        <v>8000</v>
      </c>
      <c r="S122" s="2" t="s">
        <v>31</v>
      </c>
      <c r="T122" s="2"/>
      <c r="U122" s="2" t="s">
        <v>32</v>
      </c>
    </row>
    <row r="123" ht="15.75" customHeight="1">
      <c r="A123" s="2" t="s">
        <v>323</v>
      </c>
      <c r="B123" s="2" t="s">
        <v>324</v>
      </c>
      <c r="C123" s="2" t="s">
        <v>58</v>
      </c>
      <c r="D123" s="2" t="s">
        <v>49</v>
      </c>
      <c r="E123" s="2" t="s">
        <v>50</v>
      </c>
      <c r="F123" s="2" t="s">
        <v>26</v>
      </c>
      <c r="G123" s="2">
        <v>42.0</v>
      </c>
      <c r="H123" s="2" t="str">
        <f t="shared" si="1"/>
        <v>DOMICILIO CONOCIDO M-00282</v>
      </c>
      <c r="I123" s="2" t="str">
        <f>LOOKUP(C123,EMPRESAS!B$1:B$11,EMPRESAS!D$1:D$11)</f>
        <v>OAXACA</v>
      </c>
      <c r="J123" s="2" t="str">
        <f t="shared" si="2"/>
        <v>CELULAR M-00282</v>
      </c>
      <c r="K123" s="2" t="str">
        <f t="shared" si="3"/>
        <v>M-00282@CORREO.COM</v>
      </c>
      <c r="L123" s="2" t="s">
        <v>60</v>
      </c>
      <c r="M123" s="2" t="s">
        <v>61</v>
      </c>
      <c r="N123" s="3">
        <f>VLOOKUP(M123,CURSOS!B$2:G$18,2,FALSE)</f>
        <v>25</v>
      </c>
      <c r="O123" s="2" t="s">
        <v>62</v>
      </c>
      <c r="P123" s="2" t="s">
        <v>42</v>
      </c>
      <c r="Q123" s="2" t="s">
        <v>53</v>
      </c>
      <c r="R123" s="4">
        <f>IF(Q123="in situ",LOOKUP(M123,CURSOS!B$2:G$18,CURSOS!E$2:E$18),IF(Q123="ON LINE",LOOKUP(M123,CURSOS!B$2:G$18,CURSOS!F$2:F$18),IF(Q123="PERSONALIZADA",LOOKUP(M123,CURSOS!B$2:G$18,CURSOS!G$2:G$18),0)))</f>
        <v>6400</v>
      </c>
      <c r="S123" s="2" t="s">
        <v>24</v>
      </c>
      <c r="T123" s="2" t="s">
        <v>44</v>
      </c>
      <c r="U123" s="2" t="s">
        <v>63</v>
      </c>
    </row>
    <row r="124" ht="15.75" customHeight="1">
      <c r="A124" s="2" t="s">
        <v>325</v>
      </c>
      <c r="B124" s="2" t="s">
        <v>326</v>
      </c>
      <c r="C124" s="2" t="s">
        <v>23</v>
      </c>
      <c r="D124" s="2" t="s">
        <v>49</v>
      </c>
      <c r="E124" s="2" t="s">
        <v>25</v>
      </c>
      <c r="F124" s="2" t="s">
        <v>38</v>
      </c>
      <c r="G124" s="2">
        <v>51.0</v>
      </c>
      <c r="H124" s="2" t="str">
        <f t="shared" si="1"/>
        <v>DOMICILIO CONOCIDO M-00202</v>
      </c>
      <c r="I124" s="2" t="str">
        <f>LOOKUP(C124,EMPRESAS!B$1:B$11,EMPRESAS!D$1:D$11)</f>
        <v>CIUDAD DE MÉXICO</v>
      </c>
      <c r="J124" s="2" t="str">
        <f t="shared" si="2"/>
        <v>CELULAR M-00202</v>
      </c>
      <c r="K124" s="2" t="str">
        <f t="shared" si="3"/>
        <v>M-00202@CORREO.COM</v>
      </c>
      <c r="L124" s="2" t="s">
        <v>27</v>
      </c>
      <c r="M124" s="2" t="s">
        <v>28</v>
      </c>
      <c r="N124" s="3">
        <f>VLOOKUP(M124,CURSOS!B$2:G$18,2,FALSE)</f>
        <v>20</v>
      </c>
      <c r="O124" s="2"/>
      <c r="P124" s="2" t="s">
        <v>29</v>
      </c>
      <c r="Q124" s="2" t="s">
        <v>30</v>
      </c>
      <c r="R124" s="4">
        <f>IF(Q124="in situ",LOOKUP(M124,CURSOS!B$2:G$18,CURSOS!E$2:E$18),IF(Q124="ON LINE",LOOKUP(M124,CURSOS!B$2:G$18,CURSOS!F$2:F$18),IF(Q124="PERSONALIZADA",LOOKUP(M124,CURSOS!B$2:G$18,CURSOS!G$2:G$18),0)))</f>
        <v>8000</v>
      </c>
      <c r="S124" s="2" t="s">
        <v>31</v>
      </c>
      <c r="T124" s="2"/>
      <c r="U124" s="2" t="s">
        <v>32</v>
      </c>
    </row>
    <row r="125" ht="15.75" customHeight="1">
      <c r="A125" s="2" t="s">
        <v>327</v>
      </c>
      <c r="B125" s="2" t="s">
        <v>328</v>
      </c>
      <c r="C125" s="2" t="s">
        <v>120</v>
      </c>
      <c r="D125" s="2" t="s">
        <v>59</v>
      </c>
      <c r="E125" s="2" t="s">
        <v>25</v>
      </c>
      <c r="F125" s="2" t="s">
        <v>38</v>
      </c>
      <c r="G125" s="2">
        <v>26.0</v>
      </c>
      <c r="H125" s="2" t="str">
        <f t="shared" si="1"/>
        <v>DOMICILIO CONOCIDO M-00239</v>
      </c>
      <c r="I125" s="2" t="str">
        <f>LOOKUP(C125,EMPRESAS!B$1:B$11,EMPRESAS!D$1:D$11)</f>
        <v>VERACRUZ</v>
      </c>
      <c r="J125" s="2" t="str">
        <f t="shared" si="2"/>
        <v>CELULAR M-00239</v>
      </c>
      <c r="K125" s="2" t="str">
        <f t="shared" si="3"/>
        <v>M-00239@CORREO.COM</v>
      </c>
      <c r="L125" s="2" t="s">
        <v>121</v>
      </c>
      <c r="M125" s="2" t="s">
        <v>122</v>
      </c>
      <c r="N125" s="3">
        <f>VLOOKUP(M125,CURSOS!B$2:G$18,2,FALSE)</f>
        <v>20</v>
      </c>
      <c r="O125" s="2"/>
      <c r="P125" s="2" t="s">
        <v>89</v>
      </c>
      <c r="Q125" s="2" t="s">
        <v>30</v>
      </c>
      <c r="R125" s="4">
        <f>IF(Q125="in situ",LOOKUP(M125,CURSOS!B$2:G$18,CURSOS!E$2:E$18),IF(Q125="ON LINE",LOOKUP(M125,CURSOS!B$2:G$18,CURSOS!F$2:F$18),IF(Q125="PERSONALIZADA",LOOKUP(M125,CURSOS!B$2:G$18,CURSOS!G$2:G$18),0)))</f>
        <v>8000</v>
      </c>
      <c r="S125" s="2" t="s">
        <v>31</v>
      </c>
      <c r="T125" s="2"/>
      <c r="U125" s="2" t="s">
        <v>329</v>
      </c>
    </row>
    <row r="126" ht="15.75" customHeight="1">
      <c r="A126" s="2" t="s">
        <v>330</v>
      </c>
      <c r="B126" s="2" t="s">
        <v>331</v>
      </c>
      <c r="C126" s="2" t="s">
        <v>95</v>
      </c>
      <c r="D126" s="2" t="s">
        <v>59</v>
      </c>
      <c r="E126" s="2" t="s">
        <v>25</v>
      </c>
      <c r="F126" s="2" t="s">
        <v>38</v>
      </c>
      <c r="G126" s="2">
        <v>18.0</v>
      </c>
      <c r="H126" s="2" t="str">
        <f t="shared" si="1"/>
        <v>DOMICILIO CONOCIDO M-00159</v>
      </c>
      <c r="I126" s="2" t="str">
        <f>LOOKUP(C126,EMPRESAS!B$1:B$11,EMPRESAS!D$1:D$11)</f>
        <v>XALAPA</v>
      </c>
      <c r="J126" s="2" t="str">
        <f t="shared" si="2"/>
        <v>CELULAR M-00159</v>
      </c>
      <c r="K126" s="2" t="str">
        <f t="shared" si="3"/>
        <v>M-00159@CORREO.COM</v>
      </c>
      <c r="L126" s="2" t="s">
        <v>9</v>
      </c>
      <c r="M126" s="2" t="s">
        <v>96</v>
      </c>
      <c r="N126" s="3">
        <f>VLOOKUP(M126,CURSOS!B$2:G$18,2,FALSE)</f>
        <v>20</v>
      </c>
      <c r="O126" s="2" t="s">
        <v>97</v>
      </c>
      <c r="P126" s="2" t="s">
        <v>42</v>
      </c>
      <c r="Q126" s="2" t="s">
        <v>53</v>
      </c>
      <c r="R126" s="4">
        <f>IF(Q126="in situ",LOOKUP(M126,CURSOS!B$2:G$18,CURSOS!E$2:E$18),IF(Q126="ON LINE",LOOKUP(M126,CURSOS!B$2:G$18,CURSOS!F$2:F$18),IF(Q126="PERSONALIZADA",LOOKUP(M126,CURSOS!B$2:G$18,CURSOS!G$2:G$18),0)))</f>
        <v>6400</v>
      </c>
      <c r="S126" s="2" t="s">
        <v>49</v>
      </c>
      <c r="T126" s="2" t="s">
        <v>98</v>
      </c>
      <c r="U126" s="2" t="s">
        <v>99</v>
      </c>
    </row>
    <row r="127" ht="15.75" customHeight="1">
      <c r="A127" s="2" t="s">
        <v>332</v>
      </c>
      <c r="B127" s="2" t="s">
        <v>333</v>
      </c>
      <c r="C127" s="2" t="s">
        <v>23</v>
      </c>
      <c r="D127" s="2" t="s">
        <v>59</v>
      </c>
      <c r="E127" s="2" t="s">
        <v>25</v>
      </c>
      <c r="F127" s="2" t="s">
        <v>38</v>
      </c>
      <c r="G127" s="2">
        <v>59.0</v>
      </c>
      <c r="H127" s="2" t="str">
        <f t="shared" si="1"/>
        <v>DOMICILIO CONOCIDO M-00203</v>
      </c>
      <c r="I127" s="2" t="str">
        <f>LOOKUP(C127,EMPRESAS!B$1:B$11,EMPRESAS!D$1:D$11)</f>
        <v>CIUDAD DE MÉXICO</v>
      </c>
      <c r="J127" s="2" t="str">
        <f t="shared" si="2"/>
        <v>CELULAR M-00203</v>
      </c>
      <c r="K127" s="2" t="str">
        <f t="shared" si="3"/>
        <v>M-00203@CORREO.COM</v>
      </c>
      <c r="L127" s="2" t="s">
        <v>27</v>
      </c>
      <c r="M127" s="2" t="s">
        <v>28</v>
      </c>
      <c r="N127" s="3">
        <f>VLOOKUP(M127,CURSOS!B$2:G$18,2,FALSE)</f>
        <v>20</v>
      </c>
      <c r="O127" s="2"/>
      <c r="P127" s="2" t="s">
        <v>29</v>
      </c>
      <c r="Q127" s="2" t="s">
        <v>30</v>
      </c>
      <c r="R127" s="4">
        <f>IF(Q127="in situ",LOOKUP(M127,CURSOS!B$2:G$18,CURSOS!E$2:E$18),IF(Q127="ON LINE",LOOKUP(M127,CURSOS!B$2:G$18,CURSOS!F$2:F$18),IF(Q127="PERSONALIZADA",LOOKUP(M127,CURSOS!B$2:G$18,CURSOS!G$2:G$18),0)))</f>
        <v>8000</v>
      </c>
      <c r="S127" s="2" t="s">
        <v>31</v>
      </c>
      <c r="T127" s="2"/>
      <c r="U127" s="2" t="s">
        <v>32</v>
      </c>
    </row>
    <row r="128" ht="15.75" customHeight="1">
      <c r="A128" s="2" t="s">
        <v>334</v>
      </c>
      <c r="B128" s="2" t="s">
        <v>335</v>
      </c>
      <c r="C128" s="2" t="s">
        <v>95</v>
      </c>
      <c r="D128" s="2" t="s">
        <v>24</v>
      </c>
      <c r="E128" s="2" t="s">
        <v>25</v>
      </c>
      <c r="F128" s="2" t="s">
        <v>38</v>
      </c>
      <c r="G128" s="2">
        <v>54.0</v>
      </c>
      <c r="H128" s="2" t="str">
        <f t="shared" si="1"/>
        <v>DOMICILIO CONOCIDO M-00160</v>
      </c>
      <c r="I128" s="2" t="str">
        <f>LOOKUP(C128,EMPRESAS!B$1:B$11,EMPRESAS!D$1:D$11)</f>
        <v>XALAPA</v>
      </c>
      <c r="J128" s="2" t="str">
        <f t="shared" si="2"/>
        <v>CELULAR M-00160</v>
      </c>
      <c r="K128" s="2" t="str">
        <f t="shared" si="3"/>
        <v>M-00160@CORREO.COM</v>
      </c>
      <c r="L128" s="2" t="s">
        <v>9</v>
      </c>
      <c r="M128" s="2" t="s">
        <v>96</v>
      </c>
      <c r="N128" s="3">
        <f>VLOOKUP(M128,CURSOS!B$2:G$18,2,FALSE)</f>
        <v>20</v>
      </c>
      <c r="O128" s="2" t="s">
        <v>97</v>
      </c>
      <c r="P128" s="2" t="s">
        <v>42</v>
      </c>
      <c r="Q128" s="2" t="s">
        <v>53</v>
      </c>
      <c r="R128" s="4">
        <f>IF(Q128="in situ",LOOKUP(M128,CURSOS!B$2:G$18,CURSOS!E$2:E$18),IF(Q128="ON LINE",LOOKUP(M128,CURSOS!B$2:G$18,CURSOS!F$2:F$18),IF(Q128="PERSONALIZADA",LOOKUP(M128,CURSOS!B$2:G$18,CURSOS!G$2:G$18),0)))</f>
        <v>6400</v>
      </c>
      <c r="S128" s="2" t="s">
        <v>49</v>
      </c>
      <c r="T128" s="2" t="s">
        <v>98</v>
      </c>
      <c r="U128" s="2" t="s">
        <v>99</v>
      </c>
    </row>
    <row r="129" ht="15.75" customHeight="1">
      <c r="A129" s="2" t="s">
        <v>336</v>
      </c>
      <c r="B129" s="2" t="s">
        <v>337</v>
      </c>
      <c r="C129" s="2" t="s">
        <v>87</v>
      </c>
      <c r="D129" s="2" t="s">
        <v>36</v>
      </c>
      <c r="E129" s="2" t="s">
        <v>284</v>
      </c>
      <c r="F129" s="2" t="s">
        <v>38</v>
      </c>
      <c r="G129" s="2">
        <v>57.0</v>
      </c>
      <c r="H129" s="2" t="str">
        <f t="shared" si="1"/>
        <v>DOMICILIO CONOCIDO M-00110</v>
      </c>
      <c r="I129" s="2" t="str">
        <f>LOOKUP(C129,EMPRESAS!B$1:B$11,EMPRESAS!D$1:D$11)</f>
        <v>ORIZABA</v>
      </c>
      <c r="J129" s="2" t="str">
        <f t="shared" si="2"/>
        <v>CELULAR M-00110</v>
      </c>
      <c r="K129" s="2" t="str">
        <f t="shared" si="3"/>
        <v>M-00110@CORREO.COM</v>
      </c>
      <c r="L129" s="2" t="s">
        <v>88</v>
      </c>
      <c r="M129" s="2" t="s">
        <v>61</v>
      </c>
      <c r="N129" s="3">
        <f>VLOOKUP(M129,CURSOS!B$2:G$18,2,FALSE)</f>
        <v>25</v>
      </c>
      <c r="O129" s="2"/>
      <c r="P129" s="2" t="s">
        <v>89</v>
      </c>
      <c r="Q129" s="2" t="s">
        <v>53</v>
      </c>
      <c r="R129" s="4">
        <f>IF(Q129="in situ",LOOKUP(M129,CURSOS!B$2:G$18,CURSOS!E$2:E$18),IF(Q129="ON LINE",LOOKUP(M129,CURSOS!B$2:G$18,CURSOS!F$2:F$18),IF(Q129="PERSONALIZADA",LOOKUP(M129,CURSOS!B$2:G$18,CURSOS!G$2:G$18),0)))</f>
        <v>6400</v>
      </c>
      <c r="S129" s="2" t="s">
        <v>79</v>
      </c>
      <c r="T129" s="2"/>
      <c r="U129" s="2" t="s">
        <v>90</v>
      </c>
    </row>
    <row r="130" ht="15.75" customHeight="1">
      <c r="A130" s="2" t="s">
        <v>338</v>
      </c>
      <c r="B130" s="2" t="s">
        <v>339</v>
      </c>
      <c r="C130" s="2" t="s">
        <v>23</v>
      </c>
      <c r="D130" s="2" t="s">
        <v>49</v>
      </c>
      <c r="E130" s="2" t="s">
        <v>50</v>
      </c>
      <c r="F130" s="2" t="s">
        <v>38</v>
      </c>
      <c r="G130" s="2">
        <v>30.0</v>
      </c>
      <c r="H130" s="2" t="str">
        <f t="shared" si="1"/>
        <v>DOMICILIO CONOCIDO M-00204</v>
      </c>
      <c r="I130" s="2" t="str">
        <f>LOOKUP(C130,EMPRESAS!B$1:B$11,EMPRESAS!D$1:D$11)</f>
        <v>CIUDAD DE MÉXICO</v>
      </c>
      <c r="J130" s="2" t="str">
        <f t="shared" si="2"/>
        <v>CELULAR M-00204</v>
      </c>
      <c r="K130" s="2" t="str">
        <f t="shared" si="3"/>
        <v>M-00204@CORREO.COM</v>
      </c>
      <c r="L130" s="2" t="s">
        <v>27</v>
      </c>
      <c r="M130" s="2" t="s">
        <v>28</v>
      </c>
      <c r="N130" s="3">
        <f>VLOOKUP(M130,CURSOS!B$2:G$18,2,FALSE)</f>
        <v>20</v>
      </c>
      <c r="O130" s="2"/>
      <c r="P130" s="2" t="s">
        <v>29</v>
      </c>
      <c r="Q130" s="2" t="s">
        <v>30</v>
      </c>
      <c r="R130" s="4">
        <f>IF(Q130="in situ",LOOKUP(M130,CURSOS!B$2:G$18,CURSOS!E$2:E$18),IF(Q130="ON LINE",LOOKUP(M130,CURSOS!B$2:G$18,CURSOS!F$2:F$18),IF(Q130="PERSONALIZADA",LOOKUP(M130,CURSOS!B$2:G$18,CURSOS!G$2:G$18),0)))</f>
        <v>8000</v>
      </c>
      <c r="S130" s="2" t="s">
        <v>31</v>
      </c>
      <c r="T130" s="2"/>
      <c r="U130" s="2" t="s">
        <v>32</v>
      </c>
    </row>
    <row r="131" ht="15.75" customHeight="1">
      <c r="A131" s="2" t="s">
        <v>340</v>
      </c>
      <c r="B131" s="2" t="s">
        <v>341</v>
      </c>
      <c r="C131" s="2" t="s">
        <v>87</v>
      </c>
      <c r="D131" s="2" t="s">
        <v>59</v>
      </c>
      <c r="E131" s="2" t="s">
        <v>284</v>
      </c>
      <c r="F131" s="2" t="s">
        <v>38</v>
      </c>
      <c r="G131" s="2">
        <v>22.0</v>
      </c>
      <c r="H131" s="2" t="str">
        <f t="shared" si="1"/>
        <v>DOMICILIO CONOCIDO M-00111</v>
      </c>
      <c r="I131" s="2" t="str">
        <f>LOOKUP(C131,EMPRESAS!B$1:B$11,EMPRESAS!D$1:D$11)</f>
        <v>ORIZABA</v>
      </c>
      <c r="J131" s="2" t="str">
        <f t="shared" si="2"/>
        <v>CELULAR M-00111</v>
      </c>
      <c r="K131" s="2" t="str">
        <f t="shared" si="3"/>
        <v>M-00111@CORREO.COM</v>
      </c>
      <c r="L131" s="2" t="s">
        <v>88</v>
      </c>
      <c r="M131" s="2" t="s">
        <v>61</v>
      </c>
      <c r="N131" s="3">
        <f>VLOOKUP(M131,CURSOS!B$2:G$18,2,FALSE)</f>
        <v>25</v>
      </c>
      <c r="O131" s="2"/>
      <c r="P131" s="2" t="s">
        <v>89</v>
      </c>
      <c r="Q131" s="2" t="s">
        <v>53</v>
      </c>
      <c r="R131" s="4">
        <f>IF(Q131="in situ",LOOKUP(M131,CURSOS!B$2:G$18,CURSOS!E$2:E$18),IF(Q131="ON LINE",LOOKUP(M131,CURSOS!B$2:G$18,CURSOS!F$2:F$18),IF(Q131="PERSONALIZADA",LOOKUP(M131,CURSOS!B$2:G$18,CURSOS!G$2:G$18),0)))</f>
        <v>6400</v>
      </c>
      <c r="S131" s="2" t="s">
        <v>79</v>
      </c>
      <c r="T131" s="2"/>
      <c r="U131" s="2" t="s">
        <v>90</v>
      </c>
    </row>
    <row r="132" ht="15.75" customHeight="1">
      <c r="A132" s="2" t="s">
        <v>342</v>
      </c>
      <c r="B132" s="2" t="s">
        <v>343</v>
      </c>
      <c r="C132" s="2" t="s">
        <v>87</v>
      </c>
      <c r="D132" s="2" t="s">
        <v>24</v>
      </c>
      <c r="E132" s="2" t="s">
        <v>284</v>
      </c>
      <c r="F132" s="2" t="s">
        <v>38</v>
      </c>
      <c r="G132" s="2">
        <v>20.0</v>
      </c>
      <c r="H132" s="2" t="str">
        <f t="shared" si="1"/>
        <v>DOMICILIO CONOCIDO M-00112</v>
      </c>
      <c r="I132" s="2" t="str">
        <f>LOOKUP(C132,EMPRESAS!B$1:B$11,EMPRESAS!D$1:D$11)</f>
        <v>ORIZABA</v>
      </c>
      <c r="J132" s="2" t="str">
        <f t="shared" si="2"/>
        <v>CELULAR M-00112</v>
      </c>
      <c r="K132" s="2" t="str">
        <f t="shared" si="3"/>
        <v>M-00112@CORREO.COM</v>
      </c>
      <c r="L132" s="2" t="s">
        <v>88</v>
      </c>
      <c r="M132" s="2" t="s">
        <v>61</v>
      </c>
      <c r="N132" s="3">
        <f>VLOOKUP(M132,CURSOS!B$2:G$18,2,FALSE)</f>
        <v>25</v>
      </c>
      <c r="O132" s="2"/>
      <c r="P132" s="2" t="s">
        <v>89</v>
      </c>
      <c r="Q132" s="2" t="s">
        <v>53</v>
      </c>
      <c r="R132" s="4">
        <f>IF(Q132="in situ",LOOKUP(M132,CURSOS!B$2:G$18,CURSOS!E$2:E$18),IF(Q132="ON LINE",LOOKUP(M132,CURSOS!B$2:G$18,CURSOS!F$2:F$18),IF(Q132="PERSONALIZADA",LOOKUP(M132,CURSOS!B$2:G$18,CURSOS!G$2:G$18),0)))</f>
        <v>6400</v>
      </c>
      <c r="S132" s="2" t="s">
        <v>79</v>
      </c>
      <c r="T132" s="2"/>
      <c r="U132" s="2" t="s">
        <v>90</v>
      </c>
    </row>
    <row r="133" ht="15.75" customHeight="1">
      <c r="A133" s="2" t="s">
        <v>344</v>
      </c>
      <c r="B133" s="2" t="s">
        <v>345</v>
      </c>
      <c r="C133" s="2" t="s">
        <v>58</v>
      </c>
      <c r="D133" s="2" t="s">
        <v>24</v>
      </c>
      <c r="E133" s="2" t="s">
        <v>25</v>
      </c>
      <c r="F133" s="2" t="s">
        <v>26</v>
      </c>
      <c r="G133" s="2">
        <v>51.0</v>
      </c>
      <c r="H133" s="2" t="str">
        <f t="shared" si="1"/>
        <v>DOMICILIO CONOCIDO M-00283</v>
      </c>
      <c r="I133" s="2" t="str">
        <f>LOOKUP(C133,EMPRESAS!B$1:B$11,EMPRESAS!D$1:D$11)</f>
        <v>OAXACA</v>
      </c>
      <c r="J133" s="2" t="str">
        <f t="shared" si="2"/>
        <v>CELULAR M-00283</v>
      </c>
      <c r="K133" s="2" t="str">
        <f t="shared" si="3"/>
        <v>M-00283@CORREO.COM</v>
      </c>
      <c r="L133" s="2" t="s">
        <v>60</v>
      </c>
      <c r="M133" s="2" t="s">
        <v>61</v>
      </c>
      <c r="N133" s="3">
        <f>VLOOKUP(M133,CURSOS!B$2:G$18,2,FALSE)</f>
        <v>25</v>
      </c>
      <c r="O133" s="2"/>
      <c r="P133" s="2" t="s">
        <v>78</v>
      </c>
      <c r="Q133" s="2" t="s">
        <v>53</v>
      </c>
      <c r="R133" s="4">
        <f>IF(Q133="in situ",LOOKUP(M133,CURSOS!B$2:G$18,CURSOS!E$2:E$18),IF(Q133="ON LINE",LOOKUP(M133,CURSOS!B$2:G$18,CURSOS!F$2:F$18),IF(Q133="PERSONALIZADA",LOOKUP(M133,CURSOS!B$2:G$18,CURSOS!G$2:G$18),0)))</f>
        <v>6400</v>
      </c>
      <c r="S133" s="2" t="s">
        <v>346</v>
      </c>
      <c r="T133" s="2"/>
      <c r="U133" s="2" t="s">
        <v>347</v>
      </c>
    </row>
    <row r="134" ht="15.75" customHeight="1">
      <c r="A134" s="2" t="s">
        <v>348</v>
      </c>
      <c r="B134" s="2" t="s">
        <v>349</v>
      </c>
      <c r="C134" s="2" t="s">
        <v>23</v>
      </c>
      <c r="D134" s="2" t="s">
        <v>36</v>
      </c>
      <c r="E134" s="2" t="s">
        <v>50</v>
      </c>
      <c r="F134" s="2" t="s">
        <v>38</v>
      </c>
      <c r="G134" s="2">
        <v>55.0</v>
      </c>
      <c r="H134" s="2" t="str">
        <f t="shared" si="1"/>
        <v>DOMICILIO CONOCIDO M-00205</v>
      </c>
      <c r="I134" s="2" t="str">
        <f>LOOKUP(C134,EMPRESAS!B$1:B$11,EMPRESAS!D$1:D$11)</f>
        <v>CIUDAD DE MÉXICO</v>
      </c>
      <c r="J134" s="2" t="str">
        <f t="shared" si="2"/>
        <v>CELULAR M-00205</v>
      </c>
      <c r="K134" s="2" t="str">
        <f t="shared" si="3"/>
        <v>M-00205@CORREO.COM</v>
      </c>
      <c r="L134" s="2" t="s">
        <v>27</v>
      </c>
      <c r="M134" s="2" t="s">
        <v>28</v>
      </c>
      <c r="N134" s="3">
        <f>VLOOKUP(M134,CURSOS!B$2:G$18,2,FALSE)</f>
        <v>20</v>
      </c>
      <c r="O134" s="2"/>
      <c r="P134" s="2" t="s">
        <v>29</v>
      </c>
      <c r="Q134" s="2" t="s">
        <v>30</v>
      </c>
      <c r="R134" s="4">
        <f>IF(Q134="in situ",LOOKUP(M134,CURSOS!B$2:G$18,CURSOS!E$2:E$18),IF(Q134="ON LINE",LOOKUP(M134,CURSOS!B$2:G$18,CURSOS!F$2:F$18),IF(Q134="PERSONALIZADA",LOOKUP(M134,CURSOS!B$2:G$18,CURSOS!G$2:G$18),0)))</f>
        <v>8000</v>
      </c>
      <c r="S134" s="2" t="s">
        <v>31</v>
      </c>
      <c r="T134" s="2"/>
      <c r="U134" s="2" t="s">
        <v>32</v>
      </c>
    </row>
    <row r="135" ht="15.75" customHeight="1">
      <c r="A135" s="2" t="s">
        <v>350</v>
      </c>
      <c r="B135" s="2" t="s">
        <v>351</v>
      </c>
      <c r="C135" s="2" t="s">
        <v>48</v>
      </c>
      <c r="D135" s="2" t="s">
        <v>49</v>
      </c>
      <c r="E135" s="2" t="s">
        <v>50</v>
      </c>
      <c r="F135" s="2" t="s">
        <v>38</v>
      </c>
      <c r="G135" s="2">
        <v>54.0</v>
      </c>
      <c r="H135" s="2" t="str">
        <f t="shared" si="1"/>
        <v>DOMICILIO CONOCIDO M-00400</v>
      </c>
      <c r="I135" s="2" t="str">
        <f>LOOKUP(C135,EMPRESAS!B$1:B$11,EMPRESAS!D$1:D$11)</f>
        <v>CÓRDOBA</v>
      </c>
      <c r="J135" s="2" t="str">
        <f t="shared" si="2"/>
        <v>CELULAR M-00400</v>
      </c>
      <c r="K135" s="2" t="str">
        <f t="shared" si="3"/>
        <v>M-00400@CORREO.COM</v>
      </c>
      <c r="L135" s="2" t="s">
        <v>51</v>
      </c>
      <c r="M135" s="2" t="s">
        <v>140</v>
      </c>
      <c r="N135" s="3">
        <f>VLOOKUP(M135,CURSOS!B$2:G$18,2,FALSE)</f>
        <v>20</v>
      </c>
      <c r="O135" s="2"/>
      <c r="P135" s="2" t="s">
        <v>78</v>
      </c>
      <c r="Q135" s="2" t="s">
        <v>53</v>
      </c>
      <c r="R135" s="4">
        <f>IF(Q135="in situ",LOOKUP(M135,CURSOS!B$2:G$18,CURSOS!E$2:E$18),IF(Q135="ON LINE",LOOKUP(M135,CURSOS!B$2:G$18,CURSOS!F$2:F$18),IF(Q135="PERSONALIZADA",LOOKUP(M135,CURSOS!B$2:G$18,CURSOS!G$2:G$18),0)))</f>
        <v>6400</v>
      </c>
      <c r="S135" s="2" t="s">
        <v>141</v>
      </c>
      <c r="T135" s="2"/>
      <c r="U135" s="2" t="s">
        <v>142</v>
      </c>
    </row>
    <row r="136" ht="15.75" customHeight="1">
      <c r="A136" s="2" t="s">
        <v>352</v>
      </c>
      <c r="B136" s="2" t="s">
        <v>353</v>
      </c>
      <c r="C136" s="2" t="s">
        <v>58</v>
      </c>
      <c r="D136" s="2" t="s">
        <v>59</v>
      </c>
      <c r="E136" s="2" t="s">
        <v>25</v>
      </c>
      <c r="F136" s="2" t="s">
        <v>38</v>
      </c>
      <c r="G136" s="2">
        <v>45.0</v>
      </c>
      <c r="H136" s="2" t="str">
        <f t="shared" si="1"/>
        <v>DOMICILIO CONOCIDO M-00284</v>
      </c>
      <c r="I136" s="2" t="str">
        <f>LOOKUP(C136,EMPRESAS!B$1:B$11,EMPRESAS!D$1:D$11)</f>
        <v>OAXACA</v>
      </c>
      <c r="J136" s="2" t="str">
        <f t="shared" si="2"/>
        <v>CELULAR M-00284</v>
      </c>
      <c r="K136" s="2" t="str">
        <f t="shared" si="3"/>
        <v>M-00284@CORREO.COM</v>
      </c>
      <c r="L136" s="2" t="s">
        <v>60</v>
      </c>
      <c r="M136" s="2" t="s">
        <v>61</v>
      </c>
      <c r="N136" s="3">
        <f>VLOOKUP(M136,CURSOS!B$2:G$18,2,FALSE)</f>
        <v>25</v>
      </c>
      <c r="O136" s="2"/>
      <c r="P136" s="2" t="s">
        <v>78</v>
      </c>
      <c r="Q136" s="2" t="s">
        <v>53</v>
      </c>
      <c r="R136" s="4">
        <f>IF(Q136="in situ",LOOKUP(M136,CURSOS!B$2:G$18,CURSOS!E$2:E$18),IF(Q136="ON LINE",LOOKUP(M136,CURSOS!B$2:G$18,CURSOS!F$2:F$18),IF(Q136="PERSONALIZADA",LOOKUP(M136,CURSOS!B$2:G$18,CURSOS!G$2:G$18),0)))</f>
        <v>6400</v>
      </c>
      <c r="S136" s="2" t="s">
        <v>346</v>
      </c>
      <c r="T136" s="2"/>
      <c r="U136" s="2" t="s">
        <v>347</v>
      </c>
    </row>
    <row r="137" ht="15.75" customHeight="1">
      <c r="A137" s="2" t="s">
        <v>354</v>
      </c>
      <c r="B137" s="2" t="s">
        <v>355</v>
      </c>
      <c r="C137" s="2" t="s">
        <v>23</v>
      </c>
      <c r="D137" s="2" t="s">
        <v>49</v>
      </c>
      <c r="E137" s="2" t="s">
        <v>50</v>
      </c>
      <c r="F137" s="2" t="s">
        <v>38</v>
      </c>
      <c r="G137" s="2">
        <v>36.0</v>
      </c>
      <c r="H137" s="2" t="str">
        <f t="shared" si="1"/>
        <v>DOMICILIO CONOCIDO M-00207</v>
      </c>
      <c r="I137" s="2" t="str">
        <f>LOOKUP(C137,EMPRESAS!B$1:B$11,EMPRESAS!D$1:D$11)</f>
        <v>CIUDAD DE MÉXICO</v>
      </c>
      <c r="J137" s="2" t="str">
        <f t="shared" si="2"/>
        <v>CELULAR M-00207</v>
      </c>
      <c r="K137" s="2" t="str">
        <f t="shared" si="3"/>
        <v>M-00207@CORREO.COM</v>
      </c>
      <c r="L137" s="2" t="s">
        <v>27</v>
      </c>
      <c r="M137" s="2" t="s">
        <v>28</v>
      </c>
      <c r="N137" s="3">
        <f>VLOOKUP(M137,CURSOS!B$2:G$18,2,FALSE)</f>
        <v>20</v>
      </c>
      <c r="O137" s="2"/>
      <c r="P137" s="2" t="s">
        <v>29</v>
      </c>
      <c r="Q137" s="2" t="s">
        <v>30</v>
      </c>
      <c r="R137" s="4">
        <f>IF(Q137="in situ",LOOKUP(M137,CURSOS!B$2:G$18,CURSOS!E$2:E$18),IF(Q137="ON LINE",LOOKUP(M137,CURSOS!B$2:G$18,CURSOS!F$2:F$18),IF(Q137="PERSONALIZADA",LOOKUP(M137,CURSOS!B$2:G$18,CURSOS!G$2:G$18),0)))</f>
        <v>8000</v>
      </c>
      <c r="S137" s="2" t="s">
        <v>31</v>
      </c>
      <c r="T137" s="2"/>
      <c r="U137" s="2" t="s">
        <v>32</v>
      </c>
    </row>
    <row r="138" ht="15.75" customHeight="1">
      <c r="A138" s="2" t="s">
        <v>356</v>
      </c>
      <c r="B138" s="2" t="s">
        <v>357</v>
      </c>
      <c r="C138" s="2" t="s">
        <v>58</v>
      </c>
      <c r="D138" s="2" t="s">
        <v>49</v>
      </c>
      <c r="E138" s="2" t="s">
        <v>25</v>
      </c>
      <c r="F138" s="2" t="s">
        <v>26</v>
      </c>
      <c r="G138" s="2">
        <v>20.0</v>
      </c>
      <c r="H138" s="2" t="str">
        <f t="shared" si="1"/>
        <v>DOMICILIO CONOCIDO M-00285</v>
      </c>
      <c r="I138" s="2" t="str">
        <f>LOOKUP(C138,EMPRESAS!B$1:B$11,EMPRESAS!D$1:D$11)</f>
        <v>OAXACA</v>
      </c>
      <c r="J138" s="2" t="str">
        <f t="shared" si="2"/>
        <v>CELULAR M-00285</v>
      </c>
      <c r="K138" s="2" t="str">
        <f t="shared" si="3"/>
        <v>M-00285@CORREO.COM</v>
      </c>
      <c r="L138" s="2" t="s">
        <v>60</v>
      </c>
      <c r="M138" s="2" t="s">
        <v>61</v>
      </c>
      <c r="N138" s="3">
        <f>VLOOKUP(M138,CURSOS!B$2:G$18,2,FALSE)</f>
        <v>25</v>
      </c>
      <c r="O138" s="2"/>
      <c r="P138" s="2" t="s">
        <v>78</v>
      </c>
      <c r="Q138" s="2" t="s">
        <v>53</v>
      </c>
      <c r="R138" s="4">
        <f>IF(Q138="in situ",LOOKUP(M138,CURSOS!B$2:G$18,CURSOS!E$2:E$18),IF(Q138="ON LINE",LOOKUP(M138,CURSOS!B$2:G$18,CURSOS!F$2:F$18),IF(Q138="PERSONALIZADA",LOOKUP(M138,CURSOS!B$2:G$18,CURSOS!G$2:G$18),0)))</f>
        <v>6400</v>
      </c>
      <c r="S138" s="2" t="s">
        <v>346</v>
      </c>
      <c r="T138" s="2"/>
      <c r="U138" s="2" t="s">
        <v>347</v>
      </c>
    </row>
    <row r="139" ht="15.75" customHeight="1">
      <c r="A139" s="2" t="s">
        <v>358</v>
      </c>
      <c r="B139" s="2" t="s">
        <v>359</v>
      </c>
      <c r="C139" s="2" t="s">
        <v>58</v>
      </c>
      <c r="D139" s="2" t="s">
        <v>49</v>
      </c>
      <c r="E139" s="2" t="s">
        <v>25</v>
      </c>
      <c r="F139" s="2" t="s">
        <v>38</v>
      </c>
      <c r="G139" s="2">
        <v>25.0</v>
      </c>
      <c r="H139" s="2" t="str">
        <f t="shared" si="1"/>
        <v>DOMICILIO CONOCIDO M-00286</v>
      </c>
      <c r="I139" s="2" t="str">
        <f>LOOKUP(C139,EMPRESAS!B$1:B$11,EMPRESAS!D$1:D$11)</f>
        <v>OAXACA</v>
      </c>
      <c r="J139" s="2" t="str">
        <f t="shared" si="2"/>
        <v>CELULAR M-00286</v>
      </c>
      <c r="K139" s="2" t="str">
        <f t="shared" si="3"/>
        <v>M-00286@CORREO.COM</v>
      </c>
      <c r="L139" s="2" t="s">
        <v>60</v>
      </c>
      <c r="M139" s="2" t="s">
        <v>61</v>
      </c>
      <c r="N139" s="3">
        <f>VLOOKUP(M139,CURSOS!B$2:G$18,2,FALSE)</f>
        <v>25</v>
      </c>
      <c r="O139" s="2"/>
      <c r="P139" s="2" t="s">
        <v>78</v>
      </c>
      <c r="Q139" s="2" t="s">
        <v>53</v>
      </c>
      <c r="R139" s="4">
        <f>IF(Q139="in situ",LOOKUP(M139,CURSOS!B$2:G$18,CURSOS!E$2:E$18),IF(Q139="ON LINE",LOOKUP(M139,CURSOS!B$2:G$18,CURSOS!F$2:F$18),IF(Q139="PERSONALIZADA",LOOKUP(M139,CURSOS!B$2:G$18,CURSOS!G$2:G$18),0)))</f>
        <v>6400</v>
      </c>
      <c r="S139" s="2" t="s">
        <v>346</v>
      </c>
      <c r="T139" s="2"/>
      <c r="U139" s="2" t="s">
        <v>347</v>
      </c>
    </row>
    <row r="140" ht="15.75" customHeight="1">
      <c r="A140" s="2" t="s">
        <v>360</v>
      </c>
      <c r="B140" s="2" t="s">
        <v>361</v>
      </c>
      <c r="C140" s="2" t="s">
        <v>35</v>
      </c>
      <c r="D140" s="2" t="s">
        <v>49</v>
      </c>
      <c r="E140" s="2" t="s">
        <v>37</v>
      </c>
      <c r="F140" s="2" t="s">
        <v>38</v>
      </c>
      <c r="G140" s="2">
        <v>33.0</v>
      </c>
      <c r="H140" s="2" t="str">
        <f t="shared" si="1"/>
        <v>DOMICILIO CONOCIDO M-00358</v>
      </c>
      <c r="I140" s="2" t="str">
        <f>LOOKUP(C140,EMPRESAS!B$1:B$11,EMPRESAS!D$1:D$11)</f>
        <v>ACAYUCAN</v>
      </c>
      <c r="J140" s="2" t="str">
        <f t="shared" si="2"/>
        <v>CELULAR M-00358</v>
      </c>
      <c r="K140" s="2" t="str">
        <f t="shared" si="3"/>
        <v>M-00358@CORREO.COM</v>
      </c>
      <c r="L140" s="2" t="s">
        <v>39</v>
      </c>
      <c r="M140" s="2" t="s">
        <v>40</v>
      </c>
      <c r="N140" s="3">
        <f>VLOOKUP(M140,CURSOS!B$2:G$18,2,FALSE)</f>
        <v>20</v>
      </c>
      <c r="O140" s="2" t="s">
        <v>41</v>
      </c>
      <c r="P140" s="2" t="s">
        <v>42</v>
      </c>
      <c r="Q140" s="2" t="s">
        <v>30</v>
      </c>
      <c r="R140" s="4">
        <f>IF(Q140="in situ",LOOKUP(M140,CURSOS!B$2:G$18,CURSOS!E$2:E$18),IF(Q140="ON LINE",LOOKUP(M140,CURSOS!B$2:G$18,CURSOS!F$2:F$18),IF(Q140="PERSONALIZADA",LOOKUP(M140,CURSOS!B$2:G$18,CURSOS!G$2:G$18),0)))</f>
        <v>8000</v>
      </c>
      <c r="S140" s="2" t="s">
        <v>43</v>
      </c>
      <c r="T140" s="2" t="s">
        <v>44</v>
      </c>
      <c r="U140" s="2" t="s">
        <v>45</v>
      </c>
    </row>
    <row r="141" ht="15.75" customHeight="1">
      <c r="A141" s="2" t="s">
        <v>362</v>
      </c>
      <c r="B141" s="2" t="s">
        <v>363</v>
      </c>
      <c r="C141" s="2" t="s">
        <v>48</v>
      </c>
      <c r="D141" s="2" t="s">
        <v>49</v>
      </c>
      <c r="E141" s="2" t="s">
        <v>50</v>
      </c>
      <c r="F141" s="2" t="s">
        <v>38</v>
      </c>
      <c r="G141" s="2">
        <v>55.0</v>
      </c>
      <c r="H141" s="2" t="str">
        <f t="shared" si="1"/>
        <v>DOMICILIO CONOCIDO M-00401</v>
      </c>
      <c r="I141" s="2" t="str">
        <f>LOOKUP(C141,EMPRESAS!B$1:B$11,EMPRESAS!D$1:D$11)</f>
        <v>CÓRDOBA</v>
      </c>
      <c r="J141" s="2" t="str">
        <f t="shared" si="2"/>
        <v>CELULAR M-00401</v>
      </c>
      <c r="K141" s="2" t="str">
        <f t="shared" si="3"/>
        <v>M-00401@CORREO.COM</v>
      </c>
      <c r="L141" s="2" t="s">
        <v>51</v>
      </c>
      <c r="M141" s="2" t="s">
        <v>140</v>
      </c>
      <c r="N141" s="3">
        <f>VLOOKUP(M141,CURSOS!B$2:G$18,2,FALSE)</f>
        <v>20</v>
      </c>
      <c r="O141" s="2"/>
      <c r="P141" s="2" t="s">
        <v>78</v>
      </c>
      <c r="Q141" s="2" t="s">
        <v>53</v>
      </c>
      <c r="R141" s="4">
        <f>IF(Q141="in situ",LOOKUP(M141,CURSOS!B$2:G$18,CURSOS!E$2:E$18),IF(Q141="ON LINE",LOOKUP(M141,CURSOS!B$2:G$18,CURSOS!F$2:F$18),IF(Q141="PERSONALIZADA",LOOKUP(M141,CURSOS!B$2:G$18,CURSOS!G$2:G$18),0)))</f>
        <v>6400</v>
      </c>
      <c r="S141" s="2" t="s">
        <v>141</v>
      </c>
      <c r="T141" s="2"/>
      <c r="U141" s="2" t="s">
        <v>142</v>
      </c>
    </row>
    <row r="142" ht="15.75" customHeight="1">
      <c r="A142" s="2" t="s">
        <v>364</v>
      </c>
      <c r="B142" s="2" t="s">
        <v>365</v>
      </c>
      <c r="C142" s="2" t="s">
        <v>58</v>
      </c>
      <c r="D142" s="2" t="s">
        <v>49</v>
      </c>
      <c r="E142" s="2" t="s">
        <v>25</v>
      </c>
      <c r="F142" s="2" t="s">
        <v>26</v>
      </c>
      <c r="G142" s="2">
        <v>35.0</v>
      </c>
      <c r="H142" s="2" t="str">
        <f t="shared" si="1"/>
        <v>DOMICILIO CONOCIDO M-00287</v>
      </c>
      <c r="I142" s="2" t="str">
        <f>LOOKUP(C142,EMPRESAS!B$1:B$11,EMPRESAS!D$1:D$11)</f>
        <v>OAXACA</v>
      </c>
      <c r="J142" s="2" t="str">
        <f t="shared" si="2"/>
        <v>CELULAR M-00287</v>
      </c>
      <c r="K142" s="2" t="str">
        <f t="shared" si="3"/>
        <v>M-00287@CORREO.COM</v>
      </c>
      <c r="L142" s="2" t="s">
        <v>60</v>
      </c>
      <c r="M142" s="2" t="s">
        <v>61</v>
      </c>
      <c r="N142" s="3">
        <f>VLOOKUP(M142,CURSOS!B$2:G$18,2,FALSE)</f>
        <v>25</v>
      </c>
      <c r="O142" s="2"/>
      <c r="P142" s="2" t="s">
        <v>78</v>
      </c>
      <c r="Q142" s="2" t="s">
        <v>53</v>
      </c>
      <c r="R142" s="4">
        <f>IF(Q142="in situ",LOOKUP(M142,CURSOS!B$2:G$18,CURSOS!E$2:E$18),IF(Q142="ON LINE",LOOKUP(M142,CURSOS!B$2:G$18,CURSOS!F$2:F$18),IF(Q142="PERSONALIZADA",LOOKUP(M142,CURSOS!B$2:G$18,CURSOS!G$2:G$18),0)))</f>
        <v>6400</v>
      </c>
      <c r="S142" s="2" t="s">
        <v>346</v>
      </c>
      <c r="T142" s="2"/>
      <c r="U142" s="2" t="s">
        <v>347</v>
      </c>
    </row>
    <row r="143" ht="15.75" customHeight="1">
      <c r="A143" s="2" t="s">
        <v>366</v>
      </c>
      <c r="B143" s="2" t="s">
        <v>367</v>
      </c>
      <c r="C143" s="2" t="s">
        <v>120</v>
      </c>
      <c r="D143" s="2" t="s">
        <v>59</v>
      </c>
      <c r="E143" s="2" t="s">
        <v>25</v>
      </c>
      <c r="F143" s="2" t="s">
        <v>38</v>
      </c>
      <c r="G143" s="2">
        <v>25.0</v>
      </c>
      <c r="H143" s="2" t="str">
        <f t="shared" si="1"/>
        <v>DOMICILIO CONOCIDO M-00240</v>
      </c>
      <c r="I143" s="2" t="str">
        <f>LOOKUP(C143,EMPRESAS!B$1:B$11,EMPRESAS!D$1:D$11)</f>
        <v>VERACRUZ</v>
      </c>
      <c r="J143" s="2" t="str">
        <f t="shared" si="2"/>
        <v>CELULAR M-00240</v>
      </c>
      <c r="K143" s="2" t="str">
        <f t="shared" si="3"/>
        <v>M-00240@CORREO.COM</v>
      </c>
      <c r="L143" s="2" t="s">
        <v>121</v>
      </c>
      <c r="M143" s="2" t="s">
        <v>122</v>
      </c>
      <c r="N143" s="3">
        <f>VLOOKUP(M143,CURSOS!B$2:G$18,2,FALSE)</f>
        <v>20</v>
      </c>
      <c r="O143" s="2"/>
      <c r="P143" s="2" t="s">
        <v>89</v>
      </c>
      <c r="Q143" s="2" t="s">
        <v>30</v>
      </c>
      <c r="R143" s="4">
        <f>IF(Q143="in situ",LOOKUP(M143,CURSOS!B$2:G$18,CURSOS!E$2:E$18),IF(Q143="ON LINE",LOOKUP(M143,CURSOS!B$2:G$18,CURSOS!F$2:F$18),IF(Q143="PERSONALIZADA",LOOKUP(M143,CURSOS!B$2:G$18,CURSOS!G$2:G$18),0)))</f>
        <v>8000</v>
      </c>
      <c r="S143" s="2" t="s">
        <v>31</v>
      </c>
      <c r="T143" s="2"/>
      <c r="U143" s="2" t="s">
        <v>329</v>
      </c>
    </row>
    <row r="144" ht="15.75" customHeight="1">
      <c r="A144" s="2" t="s">
        <v>368</v>
      </c>
      <c r="B144" s="2" t="s">
        <v>369</v>
      </c>
      <c r="C144" s="2" t="s">
        <v>48</v>
      </c>
      <c r="D144" s="2" t="s">
        <v>59</v>
      </c>
      <c r="E144" s="2" t="s">
        <v>50</v>
      </c>
      <c r="F144" s="2" t="s">
        <v>38</v>
      </c>
      <c r="G144" s="2">
        <v>57.0</v>
      </c>
      <c r="H144" s="2" t="str">
        <f t="shared" si="1"/>
        <v>DOMICILIO CONOCIDO M-00402</v>
      </c>
      <c r="I144" s="2" t="str">
        <f>LOOKUP(C144,EMPRESAS!B$1:B$11,EMPRESAS!D$1:D$11)</f>
        <v>CÓRDOBA</v>
      </c>
      <c r="J144" s="2" t="str">
        <f t="shared" si="2"/>
        <v>CELULAR M-00402</v>
      </c>
      <c r="K144" s="2" t="str">
        <f t="shared" si="3"/>
        <v>M-00402@CORREO.COM</v>
      </c>
      <c r="L144" s="2" t="s">
        <v>51</v>
      </c>
      <c r="M144" s="2" t="s">
        <v>140</v>
      </c>
      <c r="N144" s="3">
        <f>VLOOKUP(M144,CURSOS!B$2:G$18,2,FALSE)</f>
        <v>20</v>
      </c>
      <c r="O144" s="2"/>
      <c r="P144" s="2" t="s">
        <v>78</v>
      </c>
      <c r="Q144" s="2" t="s">
        <v>53</v>
      </c>
      <c r="R144" s="4">
        <f>IF(Q144="in situ",LOOKUP(M144,CURSOS!B$2:G$18,CURSOS!E$2:E$18),IF(Q144="ON LINE",LOOKUP(M144,CURSOS!B$2:G$18,CURSOS!F$2:F$18),IF(Q144="PERSONALIZADA",LOOKUP(M144,CURSOS!B$2:G$18,CURSOS!G$2:G$18),0)))</f>
        <v>6400</v>
      </c>
      <c r="S144" s="2" t="s">
        <v>141</v>
      </c>
      <c r="T144" s="2"/>
      <c r="U144" s="2" t="s">
        <v>142</v>
      </c>
    </row>
    <row r="145" ht="15.75" customHeight="1">
      <c r="A145" s="2" t="s">
        <v>370</v>
      </c>
      <c r="B145" s="2" t="s">
        <v>371</v>
      </c>
      <c r="C145" s="2" t="s">
        <v>95</v>
      </c>
      <c r="D145" s="2" t="s">
        <v>24</v>
      </c>
      <c r="E145" s="2" t="s">
        <v>25</v>
      </c>
      <c r="F145" s="2" t="s">
        <v>38</v>
      </c>
      <c r="G145" s="2">
        <v>32.0</v>
      </c>
      <c r="H145" s="2" t="str">
        <f t="shared" si="1"/>
        <v>DOMICILIO CONOCIDO M-00161</v>
      </c>
      <c r="I145" s="2" t="str">
        <f>LOOKUP(C145,EMPRESAS!B$1:B$11,EMPRESAS!D$1:D$11)</f>
        <v>XALAPA</v>
      </c>
      <c r="J145" s="2" t="str">
        <f t="shared" si="2"/>
        <v>CELULAR M-00161</v>
      </c>
      <c r="K145" s="2" t="str">
        <f t="shared" si="3"/>
        <v>M-00161@CORREO.COM</v>
      </c>
      <c r="L145" s="2" t="s">
        <v>9</v>
      </c>
      <c r="M145" s="2" t="s">
        <v>96</v>
      </c>
      <c r="N145" s="3">
        <f>VLOOKUP(M145,CURSOS!B$2:G$18,2,FALSE)</f>
        <v>20</v>
      </c>
      <c r="O145" s="2" t="s">
        <v>97</v>
      </c>
      <c r="P145" s="2" t="s">
        <v>42</v>
      </c>
      <c r="Q145" s="2" t="s">
        <v>53</v>
      </c>
      <c r="R145" s="4">
        <f>IF(Q145="in situ",LOOKUP(M145,CURSOS!B$2:G$18,CURSOS!E$2:E$18),IF(Q145="ON LINE",LOOKUP(M145,CURSOS!B$2:G$18,CURSOS!F$2:F$18),IF(Q145="PERSONALIZADA",LOOKUP(M145,CURSOS!B$2:G$18,CURSOS!G$2:G$18),0)))</f>
        <v>6400</v>
      </c>
      <c r="S145" s="2" t="s">
        <v>49</v>
      </c>
      <c r="T145" s="2" t="s">
        <v>98</v>
      </c>
      <c r="U145" s="2" t="s">
        <v>99</v>
      </c>
    </row>
    <row r="146" ht="15.75" customHeight="1">
      <c r="A146" s="2" t="s">
        <v>372</v>
      </c>
      <c r="B146" s="2" t="s">
        <v>373</v>
      </c>
      <c r="C146" s="2" t="s">
        <v>23</v>
      </c>
      <c r="D146" s="2" t="s">
        <v>24</v>
      </c>
      <c r="E146" s="2" t="s">
        <v>50</v>
      </c>
      <c r="F146" s="2" t="s">
        <v>26</v>
      </c>
      <c r="G146" s="2">
        <v>46.0</v>
      </c>
      <c r="H146" s="2" t="str">
        <f t="shared" si="1"/>
        <v>DOMICILIO CONOCIDO M-00206</v>
      </c>
      <c r="I146" s="2" t="str">
        <f>LOOKUP(C146,EMPRESAS!B$1:B$11,EMPRESAS!D$1:D$11)</f>
        <v>CIUDAD DE MÉXICO</v>
      </c>
      <c r="J146" s="2" t="str">
        <f t="shared" si="2"/>
        <v>CELULAR M-00206</v>
      </c>
      <c r="K146" s="2" t="str">
        <f t="shared" si="3"/>
        <v>M-00206@CORREO.COM</v>
      </c>
      <c r="L146" s="2" t="s">
        <v>27</v>
      </c>
      <c r="M146" s="2" t="s">
        <v>28</v>
      </c>
      <c r="N146" s="3">
        <f>VLOOKUP(M146,CURSOS!B$2:G$18,2,FALSE)</f>
        <v>20</v>
      </c>
      <c r="O146" s="2"/>
      <c r="P146" s="2" t="s">
        <v>29</v>
      </c>
      <c r="Q146" s="2" t="s">
        <v>30</v>
      </c>
      <c r="R146" s="4">
        <f>IF(Q146="in situ",LOOKUP(M146,CURSOS!B$2:G$18,CURSOS!E$2:E$18),IF(Q146="ON LINE",LOOKUP(M146,CURSOS!B$2:G$18,CURSOS!F$2:F$18),IF(Q146="PERSONALIZADA",LOOKUP(M146,CURSOS!B$2:G$18,CURSOS!G$2:G$18),0)))</f>
        <v>8000</v>
      </c>
      <c r="S146" s="2" t="s">
        <v>31</v>
      </c>
      <c r="T146" s="2"/>
      <c r="U146" s="2" t="s">
        <v>32</v>
      </c>
    </row>
    <row r="147" ht="15.75" customHeight="1">
      <c r="A147" s="2" t="s">
        <v>374</v>
      </c>
      <c r="B147" s="2" t="s">
        <v>375</v>
      </c>
      <c r="C147" s="2" t="s">
        <v>48</v>
      </c>
      <c r="D147" s="2" t="s">
        <v>36</v>
      </c>
      <c r="E147" s="2" t="s">
        <v>50</v>
      </c>
      <c r="F147" s="2" t="s">
        <v>38</v>
      </c>
      <c r="G147" s="2">
        <v>47.0</v>
      </c>
      <c r="H147" s="2" t="str">
        <f t="shared" si="1"/>
        <v>DOMICILIO CONOCIDO M-00403</v>
      </c>
      <c r="I147" s="2" t="str">
        <f>LOOKUP(C147,EMPRESAS!B$1:B$11,EMPRESAS!D$1:D$11)</f>
        <v>CÓRDOBA</v>
      </c>
      <c r="J147" s="2" t="str">
        <f t="shared" si="2"/>
        <v>CELULAR M-00403</v>
      </c>
      <c r="K147" s="2" t="str">
        <f t="shared" si="3"/>
        <v>M-00403@CORREO.COM</v>
      </c>
      <c r="L147" s="2" t="s">
        <v>51</v>
      </c>
      <c r="M147" s="2" t="s">
        <v>140</v>
      </c>
      <c r="N147" s="3">
        <f>VLOOKUP(M147,CURSOS!B$2:G$18,2,FALSE)</f>
        <v>20</v>
      </c>
      <c r="O147" s="2"/>
      <c r="P147" s="2" t="s">
        <v>78</v>
      </c>
      <c r="Q147" s="2" t="s">
        <v>53</v>
      </c>
      <c r="R147" s="4">
        <f>IF(Q147="in situ",LOOKUP(M147,CURSOS!B$2:G$18,CURSOS!E$2:E$18),IF(Q147="ON LINE",LOOKUP(M147,CURSOS!B$2:G$18,CURSOS!F$2:F$18),IF(Q147="PERSONALIZADA",LOOKUP(M147,CURSOS!B$2:G$18,CURSOS!G$2:G$18),0)))</f>
        <v>6400</v>
      </c>
      <c r="S147" s="2" t="s">
        <v>141</v>
      </c>
      <c r="T147" s="2"/>
      <c r="U147" s="2" t="s">
        <v>142</v>
      </c>
    </row>
    <row r="148" ht="15.75" customHeight="1">
      <c r="A148" s="2" t="s">
        <v>376</v>
      </c>
      <c r="B148" s="2" t="s">
        <v>377</v>
      </c>
      <c r="C148" s="2" t="s">
        <v>120</v>
      </c>
      <c r="D148" s="2" t="s">
        <v>49</v>
      </c>
      <c r="E148" s="2" t="s">
        <v>25</v>
      </c>
      <c r="F148" s="2" t="s">
        <v>38</v>
      </c>
      <c r="G148" s="2">
        <v>22.0</v>
      </c>
      <c r="H148" s="2" t="str">
        <f t="shared" si="1"/>
        <v>DOMICILIO CONOCIDO M-00241</v>
      </c>
      <c r="I148" s="2" t="str">
        <f>LOOKUP(C148,EMPRESAS!B$1:B$11,EMPRESAS!D$1:D$11)</f>
        <v>VERACRUZ</v>
      </c>
      <c r="J148" s="2" t="str">
        <f t="shared" si="2"/>
        <v>CELULAR M-00241</v>
      </c>
      <c r="K148" s="2" t="str">
        <f t="shared" si="3"/>
        <v>M-00241@CORREO.COM</v>
      </c>
      <c r="L148" s="2" t="s">
        <v>121</v>
      </c>
      <c r="M148" s="2" t="s">
        <v>122</v>
      </c>
      <c r="N148" s="3">
        <f>VLOOKUP(M148,CURSOS!B$2:G$18,2,FALSE)</f>
        <v>20</v>
      </c>
      <c r="O148" s="2"/>
      <c r="P148" s="2" t="s">
        <v>89</v>
      </c>
      <c r="Q148" s="2" t="s">
        <v>30</v>
      </c>
      <c r="R148" s="4">
        <f>IF(Q148="in situ",LOOKUP(M148,CURSOS!B$2:G$18,CURSOS!E$2:E$18),IF(Q148="ON LINE",LOOKUP(M148,CURSOS!B$2:G$18,CURSOS!F$2:F$18),IF(Q148="PERSONALIZADA",LOOKUP(M148,CURSOS!B$2:G$18,CURSOS!G$2:G$18),0)))</f>
        <v>8000</v>
      </c>
      <c r="S148" s="2" t="s">
        <v>31</v>
      </c>
      <c r="T148" s="2"/>
      <c r="U148" s="2" t="s">
        <v>329</v>
      </c>
    </row>
    <row r="149" ht="15.75" customHeight="1">
      <c r="A149" s="2" t="s">
        <v>378</v>
      </c>
      <c r="B149" s="2" t="s">
        <v>379</v>
      </c>
      <c r="C149" s="2" t="s">
        <v>48</v>
      </c>
      <c r="D149" s="2" t="s">
        <v>59</v>
      </c>
      <c r="E149" s="2" t="s">
        <v>50</v>
      </c>
      <c r="F149" s="2" t="s">
        <v>38</v>
      </c>
      <c r="G149" s="2">
        <v>27.0</v>
      </c>
      <c r="H149" s="2" t="str">
        <f t="shared" si="1"/>
        <v>DOMICILIO CONOCIDO M-00404</v>
      </c>
      <c r="I149" s="2" t="str">
        <f>LOOKUP(C149,EMPRESAS!B$1:B$11,EMPRESAS!D$1:D$11)</f>
        <v>CÓRDOBA</v>
      </c>
      <c r="J149" s="2" t="str">
        <f t="shared" si="2"/>
        <v>CELULAR M-00404</v>
      </c>
      <c r="K149" s="2" t="str">
        <f t="shared" si="3"/>
        <v>M-00404@CORREO.COM</v>
      </c>
      <c r="L149" s="2" t="s">
        <v>51</v>
      </c>
      <c r="M149" s="2" t="s">
        <v>140</v>
      </c>
      <c r="N149" s="3">
        <f>VLOOKUP(M149,CURSOS!B$2:G$18,2,FALSE)</f>
        <v>20</v>
      </c>
      <c r="O149" s="2"/>
      <c r="P149" s="2" t="s">
        <v>78</v>
      </c>
      <c r="Q149" s="2" t="s">
        <v>53</v>
      </c>
      <c r="R149" s="4">
        <f>IF(Q149="in situ",LOOKUP(M149,CURSOS!B$2:G$18,CURSOS!E$2:E$18),IF(Q149="ON LINE",LOOKUP(M149,CURSOS!B$2:G$18,CURSOS!F$2:F$18),IF(Q149="PERSONALIZADA",LOOKUP(M149,CURSOS!B$2:G$18,CURSOS!G$2:G$18),0)))</f>
        <v>6400</v>
      </c>
      <c r="S149" s="2" t="s">
        <v>141</v>
      </c>
      <c r="T149" s="2"/>
      <c r="U149" s="2" t="s">
        <v>142</v>
      </c>
    </row>
    <row r="150" ht="15.75" customHeight="1">
      <c r="A150" s="2" t="s">
        <v>380</v>
      </c>
      <c r="B150" s="2" t="s">
        <v>381</v>
      </c>
      <c r="C150" s="2" t="s">
        <v>95</v>
      </c>
      <c r="D150" s="2" t="s">
        <v>24</v>
      </c>
      <c r="E150" s="2" t="s">
        <v>25</v>
      </c>
      <c r="F150" s="2" t="s">
        <v>26</v>
      </c>
      <c r="G150" s="2">
        <v>46.0</v>
      </c>
      <c r="H150" s="2" t="str">
        <f t="shared" si="1"/>
        <v>DOMICILIO CONOCIDO M-00162</v>
      </c>
      <c r="I150" s="2" t="str">
        <f>LOOKUP(C150,EMPRESAS!B$1:B$11,EMPRESAS!D$1:D$11)</f>
        <v>XALAPA</v>
      </c>
      <c r="J150" s="2" t="str">
        <f t="shared" si="2"/>
        <v>CELULAR M-00162</v>
      </c>
      <c r="K150" s="2" t="str">
        <f t="shared" si="3"/>
        <v>M-00162@CORREO.COM</v>
      </c>
      <c r="L150" s="2" t="s">
        <v>9</v>
      </c>
      <c r="M150" s="2" t="s">
        <v>96</v>
      </c>
      <c r="N150" s="3">
        <f>VLOOKUP(M150,CURSOS!B$2:G$18,2,FALSE)</f>
        <v>20</v>
      </c>
      <c r="O150" s="2" t="s">
        <v>97</v>
      </c>
      <c r="P150" s="2" t="s">
        <v>42</v>
      </c>
      <c r="Q150" s="2" t="s">
        <v>53</v>
      </c>
      <c r="R150" s="4">
        <f>IF(Q150="in situ",LOOKUP(M150,CURSOS!B$2:G$18,CURSOS!E$2:E$18),IF(Q150="ON LINE",LOOKUP(M150,CURSOS!B$2:G$18,CURSOS!F$2:F$18),IF(Q150="PERSONALIZADA",LOOKUP(M150,CURSOS!B$2:G$18,CURSOS!G$2:G$18),0)))</f>
        <v>6400</v>
      </c>
      <c r="S150" s="2" t="s">
        <v>49</v>
      </c>
      <c r="T150" s="2" t="s">
        <v>98</v>
      </c>
      <c r="U150" s="2" t="s">
        <v>99</v>
      </c>
    </row>
    <row r="151" ht="15.75" customHeight="1">
      <c r="A151" s="2" t="s">
        <v>382</v>
      </c>
      <c r="B151" s="2" t="s">
        <v>383</v>
      </c>
      <c r="C151" s="2" t="s">
        <v>120</v>
      </c>
      <c r="D151" s="2" t="s">
        <v>36</v>
      </c>
      <c r="E151" s="2" t="s">
        <v>25</v>
      </c>
      <c r="F151" s="2" t="s">
        <v>38</v>
      </c>
      <c r="G151" s="2">
        <v>18.0</v>
      </c>
      <c r="H151" s="2" t="str">
        <f t="shared" si="1"/>
        <v>DOMICILIO CONOCIDO M-00242</v>
      </c>
      <c r="I151" s="2" t="str">
        <f>LOOKUP(C151,EMPRESAS!B$1:B$11,EMPRESAS!D$1:D$11)</f>
        <v>VERACRUZ</v>
      </c>
      <c r="J151" s="2" t="str">
        <f t="shared" si="2"/>
        <v>CELULAR M-00242</v>
      </c>
      <c r="K151" s="2" t="str">
        <f t="shared" si="3"/>
        <v>M-00242@CORREO.COM</v>
      </c>
      <c r="L151" s="2" t="s">
        <v>121</v>
      </c>
      <c r="M151" s="2" t="s">
        <v>122</v>
      </c>
      <c r="N151" s="3">
        <f>VLOOKUP(M151,CURSOS!B$2:G$18,2,FALSE)</f>
        <v>20</v>
      </c>
      <c r="O151" s="2"/>
      <c r="P151" s="2" t="s">
        <v>89</v>
      </c>
      <c r="Q151" s="2" t="s">
        <v>30</v>
      </c>
      <c r="R151" s="4">
        <f>IF(Q151="in situ",LOOKUP(M151,CURSOS!B$2:G$18,CURSOS!E$2:E$18),IF(Q151="ON LINE",LOOKUP(M151,CURSOS!B$2:G$18,CURSOS!F$2:F$18),IF(Q151="PERSONALIZADA",LOOKUP(M151,CURSOS!B$2:G$18,CURSOS!G$2:G$18),0)))</f>
        <v>8000</v>
      </c>
      <c r="S151" s="2" t="s">
        <v>31</v>
      </c>
      <c r="T151" s="2"/>
      <c r="U151" s="2" t="s">
        <v>329</v>
      </c>
    </row>
    <row r="152" ht="15.75" customHeight="1">
      <c r="A152" s="2" t="s">
        <v>384</v>
      </c>
      <c r="B152" s="2" t="s">
        <v>385</v>
      </c>
      <c r="C152" s="2" t="s">
        <v>58</v>
      </c>
      <c r="D152" s="2" t="s">
        <v>49</v>
      </c>
      <c r="E152" s="2" t="s">
        <v>25</v>
      </c>
      <c r="F152" s="2" t="s">
        <v>38</v>
      </c>
      <c r="G152" s="2">
        <v>50.0</v>
      </c>
      <c r="H152" s="2" t="str">
        <f t="shared" si="1"/>
        <v>DOMICILIO CONOCIDO M-00288</v>
      </c>
      <c r="I152" s="2" t="str">
        <f>LOOKUP(C152,EMPRESAS!B$1:B$11,EMPRESAS!D$1:D$11)</f>
        <v>OAXACA</v>
      </c>
      <c r="J152" s="2" t="str">
        <f t="shared" si="2"/>
        <v>CELULAR M-00288</v>
      </c>
      <c r="K152" s="2" t="str">
        <f t="shared" si="3"/>
        <v>M-00288@CORREO.COM</v>
      </c>
      <c r="L152" s="2" t="s">
        <v>60</v>
      </c>
      <c r="M152" s="2" t="s">
        <v>61</v>
      </c>
      <c r="N152" s="3">
        <f>VLOOKUP(M152,CURSOS!B$2:G$18,2,FALSE)</f>
        <v>25</v>
      </c>
      <c r="O152" s="2"/>
      <c r="P152" s="2" t="s">
        <v>78</v>
      </c>
      <c r="Q152" s="2" t="s">
        <v>53</v>
      </c>
      <c r="R152" s="4">
        <f>IF(Q152="in situ",LOOKUP(M152,CURSOS!B$2:G$18,CURSOS!E$2:E$18),IF(Q152="ON LINE",LOOKUP(M152,CURSOS!B$2:G$18,CURSOS!F$2:F$18),IF(Q152="PERSONALIZADA",LOOKUP(M152,CURSOS!B$2:G$18,CURSOS!G$2:G$18),0)))</f>
        <v>6400</v>
      </c>
      <c r="S152" s="2" t="s">
        <v>346</v>
      </c>
      <c r="T152" s="2"/>
      <c r="U152" s="2" t="s">
        <v>347</v>
      </c>
    </row>
    <row r="153" ht="15.75" customHeight="1">
      <c r="A153" s="2" t="s">
        <v>386</v>
      </c>
      <c r="B153" s="2" t="s">
        <v>387</v>
      </c>
      <c r="C153" s="2" t="s">
        <v>120</v>
      </c>
      <c r="D153" s="2" t="s">
        <v>59</v>
      </c>
      <c r="E153" s="2" t="s">
        <v>25</v>
      </c>
      <c r="F153" s="2" t="s">
        <v>38</v>
      </c>
      <c r="G153" s="2">
        <v>48.0</v>
      </c>
      <c r="H153" s="2" t="str">
        <f t="shared" si="1"/>
        <v>DOMICILIO CONOCIDO M-00243</v>
      </c>
      <c r="I153" s="2" t="str">
        <f>LOOKUP(C153,EMPRESAS!B$1:B$11,EMPRESAS!D$1:D$11)</f>
        <v>VERACRUZ</v>
      </c>
      <c r="J153" s="2" t="str">
        <f t="shared" si="2"/>
        <v>CELULAR M-00243</v>
      </c>
      <c r="K153" s="2" t="str">
        <f t="shared" si="3"/>
        <v>M-00243@CORREO.COM</v>
      </c>
      <c r="L153" s="2" t="s">
        <v>121</v>
      </c>
      <c r="M153" s="2" t="s">
        <v>122</v>
      </c>
      <c r="N153" s="3">
        <f>VLOOKUP(M153,CURSOS!B$2:G$18,2,FALSE)</f>
        <v>20</v>
      </c>
      <c r="O153" s="2"/>
      <c r="P153" s="2" t="s">
        <v>89</v>
      </c>
      <c r="Q153" s="2" t="s">
        <v>30</v>
      </c>
      <c r="R153" s="4">
        <f>IF(Q153="in situ",LOOKUP(M153,CURSOS!B$2:G$18,CURSOS!E$2:E$18),IF(Q153="ON LINE",LOOKUP(M153,CURSOS!B$2:G$18,CURSOS!F$2:F$18),IF(Q153="PERSONALIZADA",LOOKUP(M153,CURSOS!B$2:G$18,CURSOS!G$2:G$18),0)))</f>
        <v>8000</v>
      </c>
      <c r="S153" s="2" t="s">
        <v>31</v>
      </c>
      <c r="T153" s="2"/>
      <c r="U153" s="2" t="s">
        <v>329</v>
      </c>
    </row>
    <row r="154" ht="15.75" customHeight="1">
      <c r="A154" s="2" t="s">
        <v>388</v>
      </c>
      <c r="B154" s="2" t="s">
        <v>389</v>
      </c>
      <c r="C154" s="2" t="s">
        <v>76</v>
      </c>
      <c r="D154" s="2" t="s">
        <v>49</v>
      </c>
      <c r="E154" s="2" t="s">
        <v>50</v>
      </c>
      <c r="F154" s="2" t="s">
        <v>38</v>
      </c>
      <c r="G154" s="2">
        <v>52.0</v>
      </c>
      <c r="H154" s="2" t="str">
        <f t="shared" si="1"/>
        <v>DOMICILIO CONOCIDO M-00316</v>
      </c>
      <c r="I154" s="2" t="str">
        <f>LOOKUP(C154,EMPRESAS!B$1:B$11,EMPRESAS!D$1:D$11)</f>
        <v>POZA RICA</v>
      </c>
      <c r="J154" s="2" t="str">
        <f t="shared" si="2"/>
        <v>CELULAR M-00316</v>
      </c>
      <c r="K154" s="2" t="str">
        <f t="shared" si="3"/>
        <v>M-00316@CORREO.COM</v>
      </c>
      <c r="L154" s="2" t="s">
        <v>51</v>
      </c>
      <c r="M154" s="2" t="s">
        <v>77</v>
      </c>
      <c r="N154" s="3">
        <f>VLOOKUP(M154,CURSOS!B$2:G$18,2,FALSE)</f>
        <v>20</v>
      </c>
      <c r="O154" s="2"/>
      <c r="P154" s="2" t="s">
        <v>78</v>
      </c>
      <c r="Q154" s="2" t="s">
        <v>30</v>
      </c>
      <c r="R154" s="4">
        <f>IF(Q154="in situ",LOOKUP(M154,CURSOS!B$2:G$18,CURSOS!E$2:E$18),IF(Q154="ON LINE",LOOKUP(M154,CURSOS!B$2:G$18,CURSOS!F$2:F$18),IF(Q154="PERSONALIZADA",LOOKUP(M154,CURSOS!B$2:G$18,CURSOS!G$2:G$18),0)))</f>
        <v>11000</v>
      </c>
      <c r="S154" s="2" t="s">
        <v>79</v>
      </c>
      <c r="T154" s="2"/>
      <c r="U154" s="2" t="s">
        <v>80</v>
      </c>
    </row>
    <row r="155" ht="15.75" customHeight="1">
      <c r="A155" s="2" t="s">
        <v>390</v>
      </c>
      <c r="B155" s="2" t="s">
        <v>391</v>
      </c>
      <c r="C155" s="2" t="s">
        <v>87</v>
      </c>
      <c r="D155" s="2" t="s">
        <v>49</v>
      </c>
      <c r="E155" s="2" t="s">
        <v>25</v>
      </c>
      <c r="F155" s="2" t="s">
        <v>26</v>
      </c>
      <c r="G155" s="2">
        <v>51.0</v>
      </c>
      <c r="H155" s="2" t="str">
        <f t="shared" si="1"/>
        <v>DOMICILIO CONOCIDO M-00113</v>
      </c>
      <c r="I155" s="2" t="str">
        <f>LOOKUP(C155,EMPRESAS!B$1:B$11,EMPRESAS!D$1:D$11)</f>
        <v>ORIZABA</v>
      </c>
      <c r="J155" s="2" t="str">
        <f t="shared" si="2"/>
        <v>CELULAR M-00113</v>
      </c>
      <c r="K155" s="2" t="str">
        <f t="shared" si="3"/>
        <v>M-00113@CORREO.COM</v>
      </c>
      <c r="L155" s="2" t="s">
        <v>88</v>
      </c>
      <c r="M155" s="2" t="s">
        <v>61</v>
      </c>
      <c r="N155" s="3">
        <f>VLOOKUP(M155,CURSOS!B$2:G$18,2,FALSE)</f>
        <v>25</v>
      </c>
      <c r="O155" s="2"/>
      <c r="P155" s="2" t="s">
        <v>89</v>
      </c>
      <c r="Q155" s="2" t="s">
        <v>53</v>
      </c>
      <c r="R155" s="4">
        <f>IF(Q155="in situ",LOOKUP(M155,CURSOS!B$2:G$18,CURSOS!E$2:E$18),IF(Q155="ON LINE",LOOKUP(M155,CURSOS!B$2:G$18,CURSOS!F$2:F$18),IF(Q155="PERSONALIZADA",LOOKUP(M155,CURSOS!B$2:G$18,CURSOS!G$2:G$18),0)))</f>
        <v>6400</v>
      </c>
      <c r="S155" s="2" t="s">
        <v>79</v>
      </c>
      <c r="T155" s="2"/>
      <c r="U155" s="2" t="s">
        <v>90</v>
      </c>
    </row>
    <row r="156" ht="15.75" customHeight="1">
      <c r="A156" s="2" t="s">
        <v>392</v>
      </c>
      <c r="B156" s="2" t="s">
        <v>393</v>
      </c>
      <c r="C156" s="2" t="s">
        <v>48</v>
      </c>
      <c r="D156" s="2" t="s">
        <v>49</v>
      </c>
      <c r="E156" s="2" t="s">
        <v>50</v>
      </c>
      <c r="F156" s="2" t="s">
        <v>38</v>
      </c>
      <c r="G156" s="2">
        <v>36.0</v>
      </c>
      <c r="H156" s="2" t="str">
        <f t="shared" si="1"/>
        <v>DOMICILIO CONOCIDO M-00405</v>
      </c>
      <c r="I156" s="2" t="str">
        <f>LOOKUP(C156,EMPRESAS!B$1:B$11,EMPRESAS!D$1:D$11)</f>
        <v>CÓRDOBA</v>
      </c>
      <c r="J156" s="2" t="str">
        <f t="shared" si="2"/>
        <v>CELULAR M-00405</v>
      </c>
      <c r="K156" s="2" t="str">
        <f t="shared" si="3"/>
        <v>M-00405@CORREO.COM</v>
      </c>
      <c r="L156" s="2" t="s">
        <v>51</v>
      </c>
      <c r="M156" s="2" t="s">
        <v>140</v>
      </c>
      <c r="N156" s="3">
        <f>VLOOKUP(M156,CURSOS!B$2:G$18,2,FALSE)</f>
        <v>20</v>
      </c>
      <c r="O156" s="2"/>
      <c r="P156" s="2" t="s">
        <v>78</v>
      </c>
      <c r="Q156" s="2" t="s">
        <v>53</v>
      </c>
      <c r="R156" s="4">
        <f>IF(Q156="in situ",LOOKUP(M156,CURSOS!B$2:G$18,CURSOS!E$2:E$18),IF(Q156="ON LINE",LOOKUP(M156,CURSOS!B$2:G$18,CURSOS!F$2:F$18),IF(Q156="PERSONALIZADA",LOOKUP(M156,CURSOS!B$2:G$18,CURSOS!G$2:G$18),0)))</f>
        <v>6400</v>
      </c>
      <c r="S156" s="2" t="s">
        <v>141</v>
      </c>
      <c r="T156" s="2"/>
      <c r="U156" s="2" t="s">
        <v>142</v>
      </c>
    </row>
    <row r="157" ht="15.75" customHeight="1">
      <c r="A157" s="2" t="s">
        <v>394</v>
      </c>
      <c r="B157" s="2" t="s">
        <v>395</v>
      </c>
      <c r="C157" s="2" t="s">
        <v>76</v>
      </c>
      <c r="D157" s="2" t="s">
        <v>49</v>
      </c>
      <c r="E157" s="2" t="s">
        <v>50</v>
      </c>
      <c r="F157" s="2" t="s">
        <v>38</v>
      </c>
      <c r="G157" s="2">
        <v>27.0</v>
      </c>
      <c r="H157" s="2" t="str">
        <f t="shared" si="1"/>
        <v>DOMICILIO CONOCIDO M-00317</v>
      </c>
      <c r="I157" s="2" t="str">
        <f>LOOKUP(C157,EMPRESAS!B$1:B$11,EMPRESAS!D$1:D$11)</f>
        <v>POZA RICA</v>
      </c>
      <c r="J157" s="2" t="str">
        <f t="shared" si="2"/>
        <v>CELULAR M-00317</v>
      </c>
      <c r="K157" s="2" t="str">
        <f t="shared" si="3"/>
        <v>M-00317@CORREO.COM</v>
      </c>
      <c r="L157" s="2" t="s">
        <v>51</v>
      </c>
      <c r="M157" s="2" t="s">
        <v>77</v>
      </c>
      <c r="N157" s="3">
        <f>VLOOKUP(M157,CURSOS!B$2:G$18,2,FALSE)</f>
        <v>20</v>
      </c>
      <c r="O157" s="2"/>
      <c r="P157" s="2" t="s">
        <v>78</v>
      </c>
      <c r="Q157" s="2" t="s">
        <v>30</v>
      </c>
      <c r="R157" s="4">
        <f>IF(Q157="in situ",LOOKUP(M157,CURSOS!B$2:G$18,CURSOS!E$2:E$18),IF(Q157="ON LINE",LOOKUP(M157,CURSOS!B$2:G$18,CURSOS!F$2:F$18),IF(Q157="PERSONALIZADA",LOOKUP(M157,CURSOS!B$2:G$18,CURSOS!G$2:G$18),0)))</f>
        <v>11000</v>
      </c>
      <c r="S157" s="2" t="s">
        <v>79</v>
      </c>
      <c r="T157" s="2"/>
      <c r="U157" s="2" t="s">
        <v>80</v>
      </c>
    </row>
    <row r="158" ht="15.75" customHeight="1">
      <c r="A158" s="2" t="s">
        <v>396</v>
      </c>
      <c r="B158" s="2" t="s">
        <v>397</v>
      </c>
      <c r="C158" s="2" t="s">
        <v>120</v>
      </c>
      <c r="D158" s="2" t="s">
        <v>59</v>
      </c>
      <c r="E158" s="2" t="s">
        <v>25</v>
      </c>
      <c r="F158" s="2" t="s">
        <v>38</v>
      </c>
      <c r="G158" s="2">
        <v>35.0</v>
      </c>
      <c r="H158" s="2" t="str">
        <f t="shared" si="1"/>
        <v>DOMICILIO CONOCIDO M-00244</v>
      </c>
      <c r="I158" s="2" t="str">
        <f>LOOKUP(C158,EMPRESAS!B$1:B$11,EMPRESAS!D$1:D$11)</f>
        <v>VERACRUZ</v>
      </c>
      <c r="J158" s="2" t="str">
        <f t="shared" si="2"/>
        <v>CELULAR M-00244</v>
      </c>
      <c r="K158" s="2" t="str">
        <f t="shared" si="3"/>
        <v>M-00244@CORREO.COM</v>
      </c>
      <c r="L158" s="2" t="s">
        <v>121</v>
      </c>
      <c r="M158" s="2" t="s">
        <v>122</v>
      </c>
      <c r="N158" s="3">
        <f>VLOOKUP(M158,CURSOS!B$2:G$18,2,FALSE)</f>
        <v>20</v>
      </c>
      <c r="O158" s="2"/>
      <c r="P158" s="2" t="s">
        <v>89</v>
      </c>
      <c r="Q158" s="2" t="s">
        <v>30</v>
      </c>
      <c r="R158" s="4">
        <f>IF(Q158="in situ",LOOKUP(M158,CURSOS!B$2:G$18,CURSOS!E$2:E$18),IF(Q158="ON LINE",LOOKUP(M158,CURSOS!B$2:G$18,CURSOS!F$2:F$18),IF(Q158="PERSONALIZADA",LOOKUP(M158,CURSOS!B$2:G$18,CURSOS!G$2:G$18),0)))</f>
        <v>8000</v>
      </c>
      <c r="S158" s="2" t="s">
        <v>31</v>
      </c>
      <c r="T158" s="2"/>
      <c r="U158" s="2" t="s">
        <v>329</v>
      </c>
    </row>
    <row r="159" ht="15.75" customHeight="1">
      <c r="A159" s="2" t="s">
        <v>398</v>
      </c>
      <c r="B159" s="2" t="s">
        <v>399</v>
      </c>
      <c r="C159" s="2" t="s">
        <v>48</v>
      </c>
      <c r="D159" s="2" t="s">
        <v>59</v>
      </c>
      <c r="E159" s="2" t="s">
        <v>50</v>
      </c>
      <c r="F159" s="2" t="s">
        <v>38</v>
      </c>
      <c r="G159" s="2">
        <v>36.0</v>
      </c>
      <c r="H159" s="2" t="str">
        <f t="shared" si="1"/>
        <v>DOMICILIO CONOCIDO M-00406</v>
      </c>
      <c r="I159" s="2" t="str">
        <f>LOOKUP(C159,EMPRESAS!B$1:B$11,EMPRESAS!D$1:D$11)</f>
        <v>CÓRDOBA</v>
      </c>
      <c r="J159" s="2" t="str">
        <f t="shared" si="2"/>
        <v>CELULAR M-00406</v>
      </c>
      <c r="K159" s="2" t="str">
        <f t="shared" si="3"/>
        <v>M-00406@CORREO.COM</v>
      </c>
      <c r="L159" s="2" t="s">
        <v>51</v>
      </c>
      <c r="M159" s="2" t="s">
        <v>140</v>
      </c>
      <c r="N159" s="3">
        <f>VLOOKUP(M159,CURSOS!B$2:G$18,2,FALSE)</f>
        <v>20</v>
      </c>
      <c r="O159" s="2"/>
      <c r="P159" s="2" t="s">
        <v>78</v>
      </c>
      <c r="Q159" s="2" t="s">
        <v>53</v>
      </c>
      <c r="R159" s="4">
        <f>IF(Q159="in situ",LOOKUP(M159,CURSOS!B$2:G$18,CURSOS!E$2:E$18),IF(Q159="ON LINE",LOOKUP(M159,CURSOS!B$2:G$18,CURSOS!F$2:F$18),IF(Q159="PERSONALIZADA",LOOKUP(M159,CURSOS!B$2:G$18,CURSOS!G$2:G$18),0)))</f>
        <v>6400</v>
      </c>
      <c r="S159" s="2" t="s">
        <v>141</v>
      </c>
      <c r="T159" s="2"/>
      <c r="U159" s="2" t="s">
        <v>142</v>
      </c>
    </row>
    <row r="160" ht="15.75" customHeight="1">
      <c r="A160" s="2" t="s">
        <v>400</v>
      </c>
      <c r="B160" s="2" t="s">
        <v>401</v>
      </c>
      <c r="C160" s="2" t="s">
        <v>120</v>
      </c>
      <c r="D160" s="2" t="s">
        <v>59</v>
      </c>
      <c r="E160" s="2" t="s">
        <v>25</v>
      </c>
      <c r="F160" s="2" t="s">
        <v>38</v>
      </c>
      <c r="G160" s="2">
        <v>52.0</v>
      </c>
      <c r="H160" s="2" t="str">
        <f t="shared" si="1"/>
        <v>DOMICILIO CONOCIDO M-00245</v>
      </c>
      <c r="I160" s="2" t="str">
        <f>LOOKUP(C160,EMPRESAS!B$1:B$11,EMPRESAS!D$1:D$11)</f>
        <v>VERACRUZ</v>
      </c>
      <c r="J160" s="2" t="str">
        <f t="shared" si="2"/>
        <v>CELULAR M-00245</v>
      </c>
      <c r="K160" s="2" t="str">
        <f t="shared" si="3"/>
        <v>M-00245@CORREO.COM</v>
      </c>
      <c r="L160" s="2" t="s">
        <v>121</v>
      </c>
      <c r="M160" s="2" t="s">
        <v>122</v>
      </c>
      <c r="N160" s="3">
        <f>VLOOKUP(M160,CURSOS!B$2:G$18,2,FALSE)</f>
        <v>20</v>
      </c>
      <c r="O160" s="2"/>
      <c r="P160" s="2" t="s">
        <v>89</v>
      </c>
      <c r="Q160" s="2" t="s">
        <v>30</v>
      </c>
      <c r="R160" s="4">
        <f>IF(Q160="in situ",LOOKUP(M160,CURSOS!B$2:G$18,CURSOS!E$2:E$18),IF(Q160="ON LINE",LOOKUP(M160,CURSOS!B$2:G$18,CURSOS!F$2:F$18),IF(Q160="PERSONALIZADA",LOOKUP(M160,CURSOS!B$2:G$18,CURSOS!G$2:G$18),0)))</f>
        <v>8000</v>
      </c>
      <c r="S160" s="2" t="s">
        <v>31</v>
      </c>
      <c r="T160" s="2"/>
      <c r="U160" s="2" t="s">
        <v>329</v>
      </c>
    </row>
    <row r="161" ht="15.75" customHeight="1">
      <c r="A161" s="2" t="s">
        <v>402</v>
      </c>
      <c r="B161" s="2" t="s">
        <v>403</v>
      </c>
      <c r="C161" s="2" t="s">
        <v>87</v>
      </c>
      <c r="D161" s="2" t="s">
        <v>24</v>
      </c>
      <c r="E161" s="2" t="s">
        <v>25</v>
      </c>
      <c r="F161" s="2" t="s">
        <v>26</v>
      </c>
      <c r="G161" s="2">
        <v>25.0</v>
      </c>
      <c r="H161" s="2" t="str">
        <f t="shared" si="1"/>
        <v>DOMICILIO CONOCIDO M-00114</v>
      </c>
      <c r="I161" s="2" t="str">
        <f>LOOKUP(C161,EMPRESAS!B$1:B$11,EMPRESAS!D$1:D$11)</f>
        <v>ORIZABA</v>
      </c>
      <c r="J161" s="2" t="str">
        <f t="shared" si="2"/>
        <v>CELULAR M-00114</v>
      </c>
      <c r="K161" s="2" t="str">
        <f t="shared" si="3"/>
        <v>M-00114@CORREO.COM</v>
      </c>
      <c r="L161" s="2" t="s">
        <v>88</v>
      </c>
      <c r="M161" s="2" t="s">
        <v>61</v>
      </c>
      <c r="N161" s="3">
        <f>VLOOKUP(M161,CURSOS!B$2:G$18,2,FALSE)</f>
        <v>25</v>
      </c>
      <c r="O161" s="2"/>
      <c r="P161" s="2" t="s">
        <v>89</v>
      </c>
      <c r="Q161" s="2" t="s">
        <v>53</v>
      </c>
      <c r="R161" s="4">
        <f>IF(Q161="in situ",LOOKUP(M161,CURSOS!B$2:G$18,CURSOS!E$2:E$18),IF(Q161="ON LINE",LOOKUP(M161,CURSOS!B$2:G$18,CURSOS!F$2:F$18),IF(Q161="PERSONALIZADA",LOOKUP(M161,CURSOS!B$2:G$18,CURSOS!G$2:G$18),0)))</f>
        <v>6400</v>
      </c>
      <c r="S161" s="2" t="s">
        <v>79</v>
      </c>
      <c r="T161" s="2"/>
      <c r="U161" s="2" t="s">
        <v>90</v>
      </c>
    </row>
    <row r="162" ht="15.75" customHeight="1">
      <c r="A162" s="2" t="s">
        <v>404</v>
      </c>
      <c r="B162" s="2" t="s">
        <v>405</v>
      </c>
      <c r="C162" s="2" t="s">
        <v>87</v>
      </c>
      <c r="D162" s="2" t="s">
        <v>36</v>
      </c>
      <c r="E162" s="2" t="s">
        <v>50</v>
      </c>
      <c r="F162" s="2" t="s">
        <v>38</v>
      </c>
      <c r="G162" s="2">
        <v>46.0</v>
      </c>
      <c r="H162" s="2" t="str">
        <f t="shared" si="1"/>
        <v>DOMICILIO CONOCIDO M-00115</v>
      </c>
      <c r="I162" s="2" t="str">
        <f>LOOKUP(C162,EMPRESAS!B$1:B$11,EMPRESAS!D$1:D$11)</f>
        <v>ORIZABA</v>
      </c>
      <c r="J162" s="2" t="str">
        <f t="shared" si="2"/>
        <v>CELULAR M-00115</v>
      </c>
      <c r="K162" s="2" t="str">
        <f t="shared" si="3"/>
        <v>M-00115@CORREO.COM</v>
      </c>
      <c r="L162" s="2" t="s">
        <v>88</v>
      </c>
      <c r="M162" s="2" t="s">
        <v>61</v>
      </c>
      <c r="N162" s="3">
        <f>VLOOKUP(M162,CURSOS!B$2:G$18,2,FALSE)</f>
        <v>25</v>
      </c>
      <c r="O162" s="2"/>
      <c r="P162" s="2" t="s">
        <v>89</v>
      </c>
      <c r="Q162" s="2" t="s">
        <v>53</v>
      </c>
      <c r="R162" s="4">
        <f>IF(Q162="in situ",LOOKUP(M162,CURSOS!B$2:G$18,CURSOS!E$2:E$18),IF(Q162="ON LINE",LOOKUP(M162,CURSOS!B$2:G$18,CURSOS!F$2:F$18),IF(Q162="PERSONALIZADA",LOOKUP(M162,CURSOS!B$2:G$18,CURSOS!G$2:G$18),0)))</f>
        <v>6400</v>
      </c>
      <c r="S162" s="2" t="s">
        <v>79</v>
      </c>
      <c r="T162" s="2"/>
      <c r="U162" s="2" t="s">
        <v>90</v>
      </c>
    </row>
    <row r="163" ht="15.75" customHeight="1">
      <c r="A163" s="2" t="s">
        <v>406</v>
      </c>
      <c r="B163" s="2" t="s">
        <v>407</v>
      </c>
      <c r="C163" s="2" t="s">
        <v>87</v>
      </c>
      <c r="D163" s="2" t="s">
        <v>49</v>
      </c>
      <c r="E163" s="2" t="s">
        <v>50</v>
      </c>
      <c r="F163" s="2" t="s">
        <v>38</v>
      </c>
      <c r="G163" s="2">
        <v>36.0</v>
      </c>
      <c r="H163" s="2" t="str">
        <f t="shared" si="1"/>
        <v>DOMICILIO CONOCIDO M-00116</v>
      </c>
      <c r="I163" s="2" t="str">
        <f>LOOKUP(C163,EMPRESAS!B$1:B$11,EMPRESAS!D$1:D$11)</f>
        <v>ORIZABA</v>
      </c>
      <c r="J163" s="2" t="str">
        <f t="shared" si="2"/>
        <v>CELULAR M-00116</v>
      </c>
      <c r="K163" s="2" t="str">
        <f t="shared" si="3"/>
        <v>M-00116@CORREO.COM</v>
      </c>
      <c r="L163" s="2" t="s">
        <v>88</v>
      </c>
      <c r="M163" s="2" t="s">
        <v>61</v>
      </c>
      <c r="N163" s="3">
        <f>VLOOKUP(M163,CURSOS!B$2:G$18,2,FALSE)</f>
        <v>25</v>
      </c>
      <c r="O163" s="2"/>
      <c r="P163" s="2" t="s">
        <v>89</v>
      </c>
      <c r="Q163" s="2" t="s">
        <v>53</v>
      </c>
      <c r="R163" s="4">
        <f>IF(Q163="in situ",LOOKUP(M163,CURSOS!B$2:G$18,CURSOS!E$2:E$18),IF(Q163="ON LINE",LOOKUP(M163,CURSOS!B$2:G$18,CURSOS!F$2:F$18),IF(Q163="PERSONALIZADA",LOOKUP(M163,CURSOS!B$2:G$18,CURSOS!G$2:G$18),0)))</f>
        <v>6400</v>
      </c>
      <c r="S163" s="2" t="s">
        <v>79</v>
      </c>
      <c r="T163" s="2"/>
      <c r="U163" s="2" t="s">
        <v>90</v>
      </c>
    </row>
    <row r="164" ht="15.75" customHeight="1">
      <c r="A164" s="2" t="s">
        <v>408</v>
      </c>
      <c r="B164" s="2" t="s">
        <v>409</v>
      </c>
      <c r="C164" s="2" t="s">
        <v>48</v>
      </c>
      <c r="D164" s="2" t="s">
        <v>59</v>
      </c>
      <c r="E164" s="2" t="s">
        <v>50</v>
      </c>
      <c r="F164" s="2" t="s">
        <v>38</v>
      </c>
      <c r="G164" s="2">
        <v>54.0</v>
      </c>
      <c r="H164" s="2" t="str">
        <f t="shared" si="1"/>
        <v>DOMICILIO CONOCIDO M-00407</v>
      </c>
      <c r="I164" s="2" t="str">
        <f>LOOKUP(C164,EMPRESAS!B$1:B$11,EMPRESAS!D$1:D$11)</f>
        <v>CÓRDOBA</v>
      </c>
      <c r="J164" s="2" t="str">
        <f t="shared" si="2"/>
        <v>CELULAR M-00407</v>
      </c>
      <c r="K164" s="2" t="str">
        <f t="shared" si="3"/>
        <v>M-00407@CORREO.COM</v>
      </c>
      <c r="L164" s="2" t="s">
        <v>51</v>
      </c>
      <c r="M164" s="2" t="s">
        <v>140</v>
      </c>
      <c r="N164" s="3">
        <f>VLOOKUP(M164,CURSOS!B$2:G$18,2,FALSE)</f>
        <v>20</v>
      </c>
      <c r="O164" s="2"/>
      <c r="P164" s="2" t="s">
        <v>78</v>
      </c>
      <c r="Q164" s="2" t="s">
        <v>53</v>
      </c>
      <c r="R164" s="4">
        <f>IF(Q164="in situ",LOOKUP(M164,CURSOS!B$2:G$18,CURSOS!E$2:E$18),IF(Q164="ON LINE",LOOKUP(M164,CURSOS!B$2:G$18,CURSOS!F$2:F$18),IF(Q164="PERSONALIZADA",LOOKUP(M164,CURSOS!B$2:G$18,CURSOS!G$2:G$18),0)))</f>
        <v>6400</v>
      </c>
      <c r="S164" s="2" t="s">
        <v>141</v>
      </c>
      <c r="T164" s="2"/>
      <c r="U164" s="2" t="s">
        <v>142</v>
      </c>
    </row>
    <row r="165" ht="15.75" customHeight="1">
      <c r="A165" s="2" t="s">
        <v>410</v>
      </c>
      <c r="B165" s="2" t="s">
        <v>411</v>
      </c>
      <c r="C165" s="2" t="s">
        <v>48</v>
      </c>
      <c r="D165" s="2" t="s">
        <v>24</v>
      </c>
      <c r="E165" s="2" t="s">
        <v>50</v>
      </c>
      <c r="F165" s="2" t="s">
        <v>38</v>
      </c>
      <c r="G165" s="2">
        <v>33.0</v>
      </c>
      <c r="H165" s="2" t="str">
        <f t="shared" si="1"/>
        <v>DOMICILIO CONOCIDO M-00408</v>
      </c>
      <c r="I165" s="2" t="str">
        <f>LOOKUP(C165,EMPRESAS!B$1:B$11,EMPRESAS!D$1:D$11)</f>
        <v>CÓRDOBA</v>
      </c>
      <c r="J165" s="2" t="str">
        <f t="shared" si="2"/>
        <v>CELULAR M-00408</v>
      </c>
      <c r="K165" s="2" t="str">
        <f t="shared" si="3"/>
        <v>M-00408@CORREO.COM</v>
      </c>
      <c r="L165" s="2" t="s">
        <v>51</v>
      </c>
      <c r="M165" s="2" t="s">
        <v>140</v>
      </c>
      <c r="N165" s="3">
        <f>VLOOKUP(M165,CURSOS!B$2:G$18,2,FALSE)</f>
        <v>20</v>
      </c>
      <c r="O165" s="2"/>
      <c r="P165" s="2" t="s">
        <v>78</v>
      </c>
      <c r="Q165" s="2" t="s">
        <v>53</v>
      </c>
      <c r="R165" s="4">
        <f>IF(Q165="in situ",LOOKUP(M165,CURSOS!B$2:G$18,CURSOS!E$2:E$18),IF(Q165="ON LINE",LOOKUP(M165,CURSOS!B$2:G$18,CURSOS!F$2:F$18),IF(Q165="PERSONALIZADA",LOOKUP(M165,CURSOS!B$2:G$18,CURSOS!G$2:G$18),0)))</f>
        <v>6400</v>
      </c>
      <c r="S165" s="2" t="s">
        <v>141</v>
      </c>
      <c r="T165" s="2"/>
      <c r="U165" s="2" t="s">
        <v>142</v>
      </c>
    </row>
    <row r="166" ht="15.75" customHeight="1">
      <c r="A166" s="2" t="s">
        <v>412</v>
      </c>
      <c r="B166" s="2" t="s">
        <v>413</v>
      </c>
      <c r="C166" s="2" t="s">
        <v>87</v>
      </c>
      <c r="D166" s="2" t="s">
        <v>24</v>
      </c>
      <c r="E166" s="2" t="s">
        <v>50</v>
      </c>
      <c r="F166" s="2" t="s">
        <v>38</v>
      </c>
      <c r="G166" s="2">
        <v>42.0</v>
      </c>
      <c r="H166" s="2" t="str">
        <f t="shared" si="1"/>
        <v>DOMICILIO CONOCIDO M-00117</v>
      </c>
      <c r="I166" s="2" t="str">
        <f>LOOKUP(C166,EMPRESAS!B$1:B$11,EMPRESAS!D$1:D$11)</f>
        <v>ORIZABA</v>
      </c>
      <c r="J166" s="2" t="str">
        <f t="shared" si="2"/>
        <v>CELULAR M-00117</v>
      </c>
      <c r="K166" s="2" t="str">
        <f t="shared" si="3"/>
        <v>M-00117@CORREO.COM</v>
      </c>
      <c r="L166" s="2" t="s">
        <v>88</v>
      </c>
      <c r="M166" s="2" t="s">
        <v>61</v>
      </c>
      <c r="N166" s="3">
        <f>VLOOKUP(M166,CURSOS!B$2:G$18,2,FALSE)</f>
        <v>25</v>
      </c>
      <c r="O166" s="2"/>
      <c r="P166" s="2" t="s">
        <v>89</v>
      </c>
      <c r="Q166" s="2" t="s">
        <v>53</v>
      </c>
      <c r="R166" s="4">
        <f>IF(Q166="in situ",LOOKUP(M166,CURSOS!B$2:G$18,CURSOS!E$2:E$18),IF(Q166="ON LINE",LOOKUP(M166,CURSOS!B$2:G$18,CURSOS!F$2:F$18),IF(Q166="PERSONALIZADA",LOOKUP(M166,CURSOS!B$2:G$18,CURSOS!G$2:G$18),0)))</f>
        <v>6400</v>
      </c>
      <c r="S166" s="2" t="s">
        <v>79</v>
      </c>
      <c r="T166" s="2"/>
      <c r="U166" s="2" t="s">
        <v>90</v>
      </c>
    </row>
    <row r="167" ht="15.75" customHeight="1">
      <c r="A167" s="2" t="s">
        <v>414</v>
      </c>
      <c r="B167" s="2" t="s">
        <v>415</v>
      </c>
      <c r="C167" s="2" t="s">
        <v>23</v>
      </c>
      <c r="D167" s="2" t="s">
        <v>36</v>
      </c>
      <c r="E167" s="2" t="s">
        <v>50</v>
      </c>
      <c r="F167" s="2" t="s">
        <v>38</v>
      </c>
      <c r="G167" s="2">
        <v>23.0</v>
      </c>
      <c r="H167" s="2" t="str">
        <f t="shared" si="1"/>
        <v>DOMICILIO CONOCIDO M-00208</v>
      </c>
      <c r="I167" s="2" t="str">
        <f>LOOKUP(C167,EMPRESAS!B$1:B$11,EMPRESAS!D$1:D$11)</f>
        <v>CIUDAD DE MÉXICO</v>
      </c>
      <c r="J167" s="2" t="str">
        <f t="shared" si="2"/>
        <v>CELULAR M-00208</v>
      </c>
      <c r="K167" s="2" t="str">
        <f t="shared" si="3"/>
        <v>M-00208@CORREO.COM</v>
      </c>
      <c r="L167" s="2" t="s">
        <v>27</v>
      </c>
      <c r="M167" s="2" t="s">
        <v>28</v>
      </c>
      <c r="N167" s="3">
        <f>VLOOKUP(M167,CURSOS!B$2:G$18,2,FALSE)</f>
        <v>20</v>
      </c>
      <c r="O167" s="2"/>
      <c r="P167" s="2" t="s">
        <v>29</v>
      </c>
      <c r="Q167" s="2" t="s">
        <v>30</v>
      </c>
      <c r="R167" s="4">
        <f>IF(Q167="in situ",LOOKUP(M167,CURSOS!B$2:G$18,CURSOS!E$2:E$18),IF(Q167="ON LINE",LOOKUP(M167,CURSOS!B$2:G$18,CURSOS!F$2:F$18),IF(Q167="PERSONALIZADA",LOOKUP(M167,CURSOS!B$2:G$18,CURSOS!G$2:G$18),0)))</f>
        <v>8000</v>
      </c>
      <c r="S167" s="2" t="s">
        <v>31</v>
      </c>
      <c r="T167" s="2"/>
      <c r="U167" s="2" t="s">
        <v>32</v>
      </c>
    </row>
    <row r="168" ht="15.75" customHeight="1">
      <c r="A168" s="2" t="s">
        <v>416</v>
      </c>
      <c r="B168" s="2" t="s">
        <v>417</v>
      </c>
      <c r="C168" s="2" t="s">
        <v>95</v>
      </c>
      <c r="D168" s="2" t="s">
        <v>49</v>
      </c>
      <c r="E168" s="2" t="s">
        <v>25</v>
      </c>
      <c r="F168" s="2" t="s">
        <v>38</v>
      </c>
      <c r="G168" s="2">
        <v>53.0</v>
      </c>
      <c r="H168" s="2" t="str">
        <f t="shared" si="1"/>
        <v>DOMICILIO CONOCIDO M-00163</v>
      </c>
      <c r="I168" s="2" t="str">
        <f>LOOKUP(C168,EMPRESAS!B$1:B$11,EMPRESAS!D$1:D$11)</f>
        <v>XALAPA</v>
      </c>
      <c r="J168" s="2" t="str">
        <f t="shared" si="2"/>
        <v>CELULAR M-00163</v>
      </c>
      <c r="K168" s="2" t="str">
        <f t="shared" si="3"/>
        <v>M-00163@CORREO.COM</v>
      </c>
      <c r="L168" s="2" t="s">
        <v>9</v>
      </c>
      <c r="M168" s="2" t="s">
        <v>96</v>
      </c>
      <c r="N168" s="3">
        <f>VLOOKUP(M168,CURSOS!B$2:G$18,2,FALSE)</f>
        <v>20</v>
      </c>
      <c r="O168" s="2" t="s">
        <v>97</v>
      </c>
      <c r="P168" s="2" t="s">
        <v>42</v>
      </c>
      <c r="Q168" s="2" t="s">
        <v>53</v>
      </c>
      <c r="R168" s="4">
        <f>IF(Q168="in situ",LOOKUP(M168,CURSOS!B$2:G$18,CURSOS!E$2:E$18),IF(Q168="ON LINE",LOOKUP(M168,CURSOS!B$2:G$18,CURSOS!F$2:F$18),IF(Q168="PERSONALIZADA",LOOKUP(M168,CURSOS!B$2:G$18,CURSOS!G$2:G$18),0)))</f>
        <v>6400</v>
      </c>
      <c r="S168" s="2" t="s">
        <v>49</v>
      </c>
      <c r="T168" s="2" t="s">
        <v>98</v>
      </c>
      <c r="U168" s="2" t="s">
        <v>99</v>
      </c>
    </row>
    <row r="169" ht="15.75" customHeight="1">
      <c r="A169" s="2" t="s">
        <v>418</v>
      </c>
      <c r="B169" s="2" t="s">
        <v>419</v>
      </c>
      <c r="C169" s="2" t="s">
        <v>76</v>
      </c>
      <c r="D169" s="2" t="s">
        <v>59</v>
      </c>
      <c r="E169" s="2" t="s">
        <v>50</v>
      </c>
      <c r="F169" s="2" t="s">
        <v>38</v>
      </c>
      <c r="G169" s="2">
        <v>22.0</v>
      </c>
      <c r="H169" s="2" t="str">
        <f t="shared" si="1"/>
        <v>DOMICILIO CONOCIDO M-00318</v>
      </c>
      <c r="I169" s="2" t="str">
        <f>LOOKUP(C169,EMPRESAS!B$1:B$11,EMPRESAS!D$1:D$11)</f>
        <v>POZA RICA</v>
      </c>
      <c r="J169" s="2" t="str">
        <f t="shared" si="2"/>
        <v>CELULAR M-00318</v>
      </c>
      <c r="K169" s="2" t="str">
        <f t="shared" si="3"/>
        <v>M-00318@CORREO.COM</v>
      </c>
      <c r="L169" s="2" t="s">
        <v>51</v>
      </c>
      <c r="M169" s="2" t="s">
        <v>77</v>
      </c>
      <c r="N169" s="3">
        <f>VLOOKUP(M169,CURSOS!B$2:G$18,2,FALSE)</f>
        <v>20</v>
      </c>
      <c r="O169" s="2"/>
      <c r="P169" s="2" t="s">
        <v>78</v>
      </c>
      <c r="Q169" s="2" t="s">
        <v>30</v>
      </c>
      <c r="R169" s="4">
        <f>IF(Q169="in situ",LOOKUP(M169,CURSOS!B$2:G$18,CURSOS!E$2:E$18),IF(Q169="ON LINE",LOOKUP(M169,CURSOS!B$2:G$18,CURSOS!F$2:F$18),IF(Q169="PERSONALIZADA",LOOKUP(M169,CURSOS!B$2:G$18,CURSOS!G$2:G$18),0)))</f>
        <v>11000</v>
      </c>
      <c r="S169" s="2" t="s">
        <v>79</v>
      </c>
      <c r="T169" s="2"/>
      <c r="U169" s="2" t="s">
        <v>80</v>
      </c>
    </row>
    <row r="170" ht="15.75" customHeight="1">
      <c r="A170" s="2" t="s">
        <v>420</v>
      </c>
      <c r="B170" s="2" t="s">
        <v>421</v>
      </c>
      <c r="C170" s="2" t="s">
        <v>95</v>
      </c>
      <c r="D170" s="2" t="s">
        <v>49</v>
      </c>
      <c r="E170" s="2" t="s">
        <v>25</v>
      </c>
      <c r="F170" s="2" t="s">
        <v>38</v>
      </c>
      <c r="G170" s="2">
        <v>33.0</v>
      </c>
      <c r="H170" s="2" t="str">
        <f t="shared" si="1"/>
        <v>DOMICILIO CONOCIDO M-00164</v>
      </c>
      <c r="I170" s="2" t="str">
        <f>LOOKUP(C170,EMPRESAS!B$1:B$11,EMPRESAS!D$1:D$11)</f>
        <v>XALAPA</v>
      </c>
      <c r="J170" s="2" t="str">
        <f t="shared" si="2"/>
        <v>CELULAR M-00164</v>
      </c>
      <c r="K170" s="2" t="str">
        <f t="shared" si="3"/>
        <v>M-00164@CORREO.COM</v>
      </c>
      <c r="L170" s="2" t="s">
        <v>9</v>
      </c>
      <c r="M170" s="2" t="s">
        <v>96</v>
      </c>
      <c r="N170" s="3">
        <f>VLOOKUP(M170,CURSOS!B$2:G$18,2,FALSE)</f>
        <v>20</v>
      </c>
      <c r="O170" s="2" t="s">
        <v>97</v>
      </c>
      <c r="P170" s="2" t="s">
        <v>42</v>
      </c>
      <c r="Q170" s="2" t="s">
        <v>53</v>
      </c>
      <c r="R170" s="4">
        <f>IF(Q170="in situ",LOOKUP(M170,CURSOS!B$2:G$18,CURSOS!E$2:E$18),IF(Q170="ON LINE",LOOKUP(M170,CURSOS!B$2:G$18,CURSOS!F$2:F$18),IF(Q170="PERSONALIZADA",LOOKUP(M170,CURSOS!B$2:G$18,CURSOS!G$2:G$18),0)))</f>
        <v>6400</v>
      </c>
      <c r="S170" s="2" t="s">
        <v>49</v>
      </c>
      <c r="T170" s="2" t="s">
        <v>98</v>
      </c>
      <c r="U170" s="2" t="s">
        <v>99</v>
      </c>
    </row>
    <row r="171" ht="15.75" customHeight="1">
      <c r="A171" s="2" t="s">
        <v>422</v>
      </c>
      <c r="B171" s="2" t="s">
        <v>423</v>
      </c>
      <c r="C171" s="2" t="s">
        <v>95</v>
      </c>
      <c r="D171" s="2" t="s">
        <v>49</v>
      </c>
      <c r="E171" s="2" t="s">
        <v>25</v>
      </c>
      <c r="F171" s="2" t="s">
        <v>38</v>
      </c>
      <c r="G171" s="2">
        <v>50.0</v>
      </c>
      <c r="H171" s="2" t="str">
        <f t="shared" si="1"/>
        <v>DOMICILIO CONOCIDO M-00165</v>
      </c>
      <c r="I171" s="2" t="str">
        <f>LOOKUP(C171,EMPRESAS!B$1:B$11,EMPRESAS!D$1:D$11)</f>
        <v>XALAPA</v>
      </c>
      <c r="J171" s="2" t="str">
        <f t="shared" si="2"/>
        <v>CELULAR M-00165</v>
      </c>
      <c r="K171" s="2" t="str">
        <f t="shared" si="3"/>
        <v>M-00165@CORREO.COM</v>
      </c>
      <c r="L171" s="2" t="s">
        <v>9</v>
      </c>
      <c r="M171" s="2" t="s">
        <v>96</v>
      </c>
      <c r="N171" s="3">
        <f>VLOOKUP(M171,CURSOS!B$2:G$18,2,FALSE)</f>
        <v>20</v>
      </c>
      <c r="O171" s="2" t="s">
        <v>97</v>
      </c>
      <c r="P171" s="2" t="s">
        <v>42</v>
      </c>
      <c r="Q171" s="2" t="s">
        <v>53</v>
      </c>
      <c r="R171" s="4">
        <f>IF(Q171="in situ",LOOKUP(M171,CURSOS!B$2:G$18,CURSOS!E$2:E$18),IF(Q171="ON LINE",LOOKUP(M171,CURSOS!B$2:G$18,CURSOS!F$2:F$18),IF(Q171="PERSONALIZADA",LOOKUP(M171,CURSOS!B$2:G$18,CURSOS!G$2:G$18),0)))</f>
        <v>6400</v>
      </c>
      <c r="S171" s="2" t="s">
        <v>49</v>
      </c>
      <c r="T171" s="2" t="s">
        <v>98</v>
      </c>
      <c r="U171" s="2" t="s">
        <v>99</v>
      </c>
    </row>
    <row r="172" ht="15.75" customHeight="1">
      <c r="A172" s="2" t="s">
        <v>424</v>
      </c>
      <c r="B172" s="2" t="s">
        <v>425</v>
      </c>
      <c r="C172" s="2" t="s">
        <v>48</v>
      </c>
      <c r="D172" s="2" t="s">
        <v>49</v>
      </c>
      <c r="E172" s="2" t="s">
        <v>50</v>
      </c>
      <c r="F172" s="2" t="s">
        <v>38</v>
      </c>
      <c r="G172" s="2">
        <v>51.0</v>
      </c>
      <c r="H172" s="2" t="str">
        <f t="shared" si="1"/>
        <v>DOMICILIO CONOCIDO M-00409</v>
      </c>
      <c r="I172" s="2" t="str">
        <f>LOOKUP(C172,EMPRESAS!B$1:B$11,EMPRESAS!D$1:D$11)</f>
        <v>CÓRDOBA</v>
      </c>
      <c r="J172" s="2" t="str">
        <f t="shared" si="2"/>
        <v>CELULAR M-00409</v>
      </c>
      <c r="K172" s="2" t="str">
        <f t="shared" si="3"/>
        <v>M-00409@CORREO.COM</v>
      </c>
      <c r="L172" s="2" t="s">
        <v>51</v>
      </c>
      <c r="M172" s="2" t="s">
        <v>140</v>
      </c>
      <c r="N172" s="3">
        <f>VLOOKUP(M172,CURSOS!B$2:G$18,2,FALSE)</f>
        <v>20</v>
      </c>
      <c r="O172" s="2"/>
      <c r="P172" s="2" t="s">
        <v>78</v>
      </c>
      <c r="Q172" s="2" t="s">
        <v>53</v>
      </c>
      <c r="R172" s="4">
        <f>IF(Q172="in situ",LOOKUP(M172,CURSOS!B$2:G$18,CURSOS!E$2:E$18),IF(Q172="ON LINE",LOOKUP(M172,CURSOS!B$2:G$18,CURSOS!F$2:F$18),IF(Q172="PERSONALIZADA",LOOKUP(M172,CURSOS!B$2:G$18,CURSOS!G$2:G$18),0)))</f>
        <v>6400</v>
      </c>
      <c r="S172" s="2" t="s">
        <v>141</v>
      </c>
      <c r="T172" s="2"/>
      <c r="U172" s="2" t="s">
        <v>142</v>
      </c>
    </row>
    <row r="173" ht="15.75" customHeight="1">
      <c r="A173" s="2" t="s">
        <v>426</v>
      </c>
      <c r="B173" s="2" t="s">
        <v>427</v>
      </c>
      <c r="C173" s="2" t="s">
        <v>48</v>
      </c>
      <c r="D173" s="2" t="s">
        <v>49</v>
      </c>
      <c r="E173" s="2" t="s">
        <v>50</v>
      </c>
      <c r="F173" s="2" t="s">
        <v>38</v>
      </c>
      <c r="G173" s="2">
        <v>55.0</v>
      </c>
      <c r="H173" s="2" t="str">
        <f t="shared" si="1"/>
        <v>DOMICILIO CONOCIDO M-00410</v>
      </c>
      <c r="I173" s="2" t="str">
        <f>LOOKUP(C173,EMPRESAS!B$1:B$11,EMPRESAS!D$1:D$11)</f>
        <v>CÓRDOBA</v>
      </c>
      <c r="J173" s="2" t="str">
        <f t="shared" si="2"/>
        <v>CELULAR M-00410</v>
      </c>
      <c r="K173" s="2" t="str">
        <f t="shared" si="3"/>
        <v>M-00410@CORREO.COM</v>
      </c>
      <c r="L173" s="2" t="s">
        <v>51</v>
      </c>
      <c r="M173" s="2" t="s">
        <v>140</v>
      </c>
      <c r="N173" s="3">
        <f>VLOOKUP(M173,CURSOS!B$2:G$18,2,FALSE)</f>
        <v>20</v>
      </c>
      <c r="O173" s="2"/>
      <c r="P173" s="2" t="s">
        <v>78</v>
      </c>
      <c r="Q173" s="2" t="s">
        <v>53</v>
      </c>
      <c r="R173" s="4">
        <f>IF(Q173="in situ",LOOKUP(M173,CURSOS!B$2:G$18,CURSOS!E$2:E$18),IF(Q173="ON LINE",LOOKUP(M173,CURSOS!B$2:G$18,CURSOS!F$2:F$18),IF(Q173="PERSONALIZADA",LOOKUP(M173,CURSOS!B$2:G$18,CURSOS!G$2:G$18),0)))</f>
        <v>6400</v>
      </c>
      <c r="S173" s="2" t="s">
        <v>141</v>
      </c>
      <c r="T173" s="2"/>
      <c r="U173" s="2" t="s">
        <v>142</v>
      </c>
    </row>
    <row r="174" ht="15.75" customHeight="1">
      <c r="A174" s="2" t="s">
        <v>428</v>
      </c>
      <c r="B174" s="2" t="s">
        <v>429</v>
      </c>
      <c r="C174" s="2" t="s">
        <v>95</v>
      </c>
      <c r="D174" s="2" t="s">
        <v>49</v>
      </c>
      <c r="E174" s="2" t="s">
        <v>25</v>
      </c>
      <c r="F174" s="2" t="s">
        <v>38</v>
      </c>
      <c r="G174" s="2">
        <v>53.0</v>
      </c>
      <c r="H174" s="2" t="str">
        <f t="shared" si="1"/>
        <v>DOMICILIO CONOCIDO M-00166</v>
      </c>
      <c r="I174" s="2" t="str">
        <f>LOOKUP(C174,EMPRESAS!B$1:B$11,EMPRESAS!D$1:D$11)</f>
        <v>XALAPA</v>
      </c>
      <c r="J174" s="2" t="str">
        <f t="shared" si="2"/>
        <v>CELULAR M-00166</v>
      </c>
      <c r="K174" s="2" t="str">
        <f t="shared" si="3"/>
        <v>M-00166@CORREO.COM</v>
      </c>
      <c r="L174" s="2" t="s">
        <v>9</v>
      </c>
      <c r="M174" s="2" t="s">
        <v>96</v>
      </c>
      <c r="N174" s="3">
        <f>VLOOKUP(M174,CURSOS!B$2:G$18,2,FALSE)</f>
        <v>20</v>
      </c>
      <c r="O174" s="2" t="s">
        <v>97</v>
      </c>
      <c r="P174" s="2" t="s">
        <v>42</v>
      </c>
      <c r="Q174" s="2" t="s">
        <v>53</v>
      </c>
      <c r="R174" s="4">
        <f>IF(Q174="in situ",LOOKUP(M174,CURSOS!B$2:G$18,CURSOS!E$2:E$18),IF(Q174="ON LINE",LOOKUP(M174,CURSOS!B$2:G$18,CURSOS!F$2:F$18),IF(Q174="PERSONALIZADA",LOOKUP(M174,CURSOS!B$2:G$18,CURSOS!G$2:G$18),0)))</f>
        <v>6400</v>
      </c>
      <c r="S174" s="2" t="s">
        <v>49</v>
      </c>
      <c r="T174" s="2" t="s">
        <v>98</v>
      </c>
      <c r="U174" s="2" t="s">
        <v>99</v>
      </c>
    </row>
    <row r="175" ht="15.75" customHeight="1">
      <c r="A175" s="2" t="s">
        <v>430</v>
      </c>
      <c r="B175" s="2" t="s">
        <v>431</v>
      </c>
      <c r="C175" s="2" t="s">
        <v>95</v>
      </c>
      <c r="D175" s="2" t="s">
        <v>49</v>
      </c>
      <c r="E175" s="2" t="s">
        <v>25</v>
      </c>
      <c r="F175" s="2" t="s">
        <v>38</v>
      </c>
      <c r="G175" s="2">
        <v>46.0</v>
      </c>
      <c r="H175" s="2" t="str">
        <f t="shared" si="1"/>
        <v>DOMICILIO CONOCIDO M-00167</v>
      </c>
      <c r="I175" s="2" t="str">
        <f>LOOKUP(C175,EMPRESAS!B$1:B$11,EMPRESAS!D$1:D$11)</f>
        <v>XALAPA</v>
      </c>
      <c r="J175" s="2" t="str">
        <f t="shared" si="2"/>
        <v>CELULAR M-00167</v>
      </c>
      <c r="K175" s="2" t="str">
        <f t="shared" si="3"/>
        <v>M-00167@CORREO.COM</v>
      </c>
      <c r="L175" s="2" t="s">
        <v>9</v>
      </c>
      <c r="M175" s="2" t="s">
        <v>96</v>
      </c>
      <c r="N175" s="3">
        <f>VLOOKUP(M175,CURSOS!B$2:G$18,2,FALSE)</f>
        <v>20</v>
      </c>
      <c r="O175" s="2" t="s">
        <v>97</v>
      </c>
      <c r="P175" s="2" t="s">
        <v>42</v>
      </c>
      <c r="Q175" s="2" t="s">
        <v>53</v>
      </c>
      <c r="R175" s="4">
        <f>IF(Q175="in situ",LOOKUP(M175,CURSOS!B$2:G$18,CURSOS!E$2:E$18),IF(Q175="ON LINE",LOOKUP(M175,CURSOS!B$2:G$18,CURSOS!F$2:F$18),IF(Q175="PERSONALIZADA",LOOKUP(M175,CURSOS!B$2:G$18,CURSOS!G$2:G$18),0)))</f>
        <v>6400</v>
      </c>
      <c r="S175" s="2" t="s">
        <v>49</v>
      </c>
      <c r="T175" s="2" t="s">
        <v>98</v>
      </c>
      <c r="U175" s="2" t="s">
        <v>99</v>
      </c>
    </row>
    <row r="176" ht="15.75" customHeight="1">
      <c r="A176" s="2" t="s">
        <v>432</v>
      </c>
      <c r="B176" s="2" t="s">
        <v>433</v>
      </c>
      <c r="C176" s="2" t="s">
        <v>95</v>
      </c>
      <c r="D176" s="2" t="s">
        <v>59</v>
      </c>
      <c r="E176" s="2" t="s">
        <v>25</v>
      </c>
      <c r="F176" s="2" t="s">
        <v>26</v>
      </c>
      <c r="G176" s="2">
        <v>25.0</v>
      </c>
      <c r="H176" s="2" t="str">
        <f t="shared" si="1"/>
        <v>DOMICILIO CONOCIDO M-00168</v>
      </c>
      <c r="I176" s="2" t="str">
        <f>LOOKUP(C176,EMPRESAS!B$1:B$11,EMPRESAS!D$1:D$11)</f>
        <v>XALAPA</v>
      </c>
      <c r="J176" s="2" t="str">
        <f t="shared" si="2"/>
        <v>CELULAR M-00168</v>
      </c>
      <c r="K176" s="2" t="str">
        <f t="shared" si="3"/>
        <v>M-00168@CORREO.COM</v>
      </c>
      <c r="L176" s="2" t="s">
        <v>9</v>
      </c>
      <c r="M176" s="2" t="s">
        <v>96</v>
      </c>
      <c r="N176" s="3">
        <f>VLOOKUP(M176,CURSOS!B$2:G$18,2,FALSE)</f>
        <v>20</v>
      </c>
      <c r="O176" s="2" t="s">
        <v>97</v>
      </c>
      <c r="P176" s="2" t="s">
        <v>42</v>
      </c>
      <c r="Q176" s="2" t="s">
        <v>53</v>
      </c>
      <c r="R176" s="4">
        <f>IF(Q176="in situ",LOOKUP(M176,CURSOS!B$2:G$18,CURSOS!E$2:E$18),IF(Q176="ON LINE",LOOKUP(M176,CURSOS!B$2:G$18,CURSOS!F$2:F$18),IF(Q176="PERSONALIZADA",LOOKUP(M176,CURSOS!B$2:G$18,CURSOS!G$2:G$18),0)))</f>
        <v>6400</v>
      </c>
      <c r="S176" s="2" t="s">
        <v>49</v>
      </c>
      <c r="T176" s="2" t="s">
        <v>98</v>
      </c>
      <c r="U176" s="2" t="s">
        <v>99</v>
      </c>
    </row>
    <row r="177" ht="15.75" customHeight="1">
      <c r="A177" s="2" t="s">
        <v>434</v>
      </c>
      <c r="B177" s="2" t="s">
        <v>435</v>
      </c>
      <c r="C177" s="2" t="s">
        <v>76</v>
      </c>
      <c r="D177" s="2" t="s">
        <v>59</v>
      </c>
      <c r="E177" s="2" t="s">
        <v>50</v>
      </c>
      <c r="F177" s="2" t="s">
        <v>38</v>
      </c>
      <c r="G177" s="2">
        <v>31.0</v>
      </c>
      <c r="H177" s="2" t="str">
        <f t="shared" si="1"/>
        <v>DOMICILIO CONOCIDO M-00319</v>
      </c>
      <c r="I177" s="2" t="str">
        <f>LOOKUP(C177,EMPRESAS!B$1:B$11,EMPRESAS!D$1:D$11)</f>
        <v>POZA RICA</v>
      </c>
      <c r="J177" s="2" t="str">
        <f t="shared" si="2"/>
        <v>CELULAR M-00319</v>
      </c>
      <c r="K177" s="2" t="str">
        <f t="shared" si="3"/>
        <v>M-00319@CORREO.COM</v>
      </c>
      <c r="L177" s="2" t="s">
        <v>51</v>
      </c>
      <c r="M177" s="2" t="s">
        <v>436</v>
      </c>
      <c r="N177" s="3">
        <f>VLOOKUP(M177,CURSOS!B$2:G$18,2,FALSE)</f>
        <v>24</v>
      </c>
      <c r="O177" s="2"/>
      <c r="P177" s="2" t="s">
        <v>29</v>
      </c>
      <c r="Q177" s="2" t="s">
        <v>53</v>
      </c>
      <c r="R177" s="4">
        <f>IF(Q177="in situ",LOOKUP(M177,CURSOS!B$2:G$18,CURSOS!E$2:E$18),IF(Q177="ON LINE",LOOKUP(M177,CURSOS!B$2:G$18,CURSOS!F$2:F$18),IF(Q177="PERSONALIZADA",LOOKUP(M177,CURSOS!B$2:G$18,CURSOS!G$2:G$18),0)))</f>
        <v>6400</v>
      </c>
      <c r="S177" s="2" t="s">
        <v>54</v>
      </c>
      <c r="T177" s="2"/>
      <c r="U177" s="2" t="s">
        <v>55</v>
      </c>
    </row>
    <row r="178" ht="15.75" customHeight="1">
      <c r="A178" s="2" t="s">
        <v>437</v>
      </c>
      <c r="B178" s="2" t="s">
        <v>438</v>
      </c>
      <c r="C178" s="2" t="s">
        <v>87</v>
      </c>
      <c r="D178" s="2" t="s">
        <v>24</v>
      </c>
      <c r="E178" s="2" t="s">
        <v>50</v>
      </c>
      <c r="F178" s="2" t="s">
        <v>26</v>
      </c>
      <c r="G178" s="2">
        <v>37.0</v>
      </c>
      <c r="H178" s="2" t="str">
        <f t="shared" si="1"/>
        <v>DOMICILIO CONOCIDO M-00118</v>
      </c>
      <c r="I178" s="2" t="str">
        <f>LOOKUP(C178,EMPRESAS!B$1:B$11,EMPRESAS!D$1:D$11)</f>
        <v>ORIZABA</v>
      </c>
      <c r="J178" s="2" t="str">
        <f t="shared" si="2"/>
        <v>CELULAR M-00118</v>
      </c>
      <c r="K178" s="2" t="str">
        <f t="shared" si="3"/>
        <v>M-00118@CORREO.COM</v>
      </c>
      <c r="L178" s="2" t="s">
        <v>88</v>
      </c>
      <c r="M178" s="2" t="s">
        <v>61</v>
      </c>
      <c r="N178" s="3">
        <f>VLOOKUP(M178,CURSOS!B$2:G$18,2,FALSE)</f>
        <v>25</v>
      </c>
      <c r="O178" s="2"/>
      <c r="P178" s="2" t="s">
        <v>89</v>
      </c>
      <c r="Q178" s="2" t="s">
        <v>53</v>
      </c>
      <c r="R178" s="4">
        <f>IF(Q178="in situ",LOOKUP(M178,CURSOS!B$2:G$18,CURSOS!E$2:E$18),IF(Q178="ON LINE",LOOKUP(M178,CURSOS!B$2:G$18,CURSOS!F$2:F$18),IF(Q178="PERSONALIZADA",LOOKUP(M178,CURSOS!B$2:G$18,CURSOS!G$2:G$18),0)))</f>
        <v>6400</v>
      </c>
      <c r="S178" s="2" t="s">
        <v>79</v>
      </c>
      <c r="T178" s="2"/>
      <c r="U178" s="2" t="s">
        <v>90</v>
      </c>
    </row>
    <row r="179" ht="15.75" customHeight="1">
      <c r="A179" s="2" t="s">
        <v>439</v>
      </c>
      <c r="B179" s="2" t="s">
        <v>440</v>
      </c>
      <c r="C179" s="2" t="s">
        <v>58</v>
      </c>
      <c r="D179" s="2" t="s">
        <v>24</v>
      </c>
      <c r="E179" s="2" t="s">
        <v>50</v>
      </c>
      <c r="F179" s="2" t="s">
        <v>38</v>
      </c>
      <c r="G179" s="2">
        <v>50.0</v>
      </c>
      <c r="H179" s="2" t="str">
        <f t="shared" si="1"/>
        <v>DOMICILIO CONOCIDO M-00289</v>
      </c>
      <c r="I179" s="2" t="str">
        <f>LOOKUP(C179,EMPRESAS!B$1:B$11,EMPRESAS!D$1:D$11)</f>
        <v>OAXACA</v>
      </c>
      <c r="J179" s="2" t="str">
        <f t="shared" si="2"/>
        <v>CELULAR M-00289</v>
      </c>
      <c r="K179" s="2" t="str">
        <f t="shared" si="3"/>
        <v>M-00289@CORREO.COM</v>
      </c>
      <c r="L179" s="2" t="s">
        <v>60</v>
      </c>
      <c r="M179" s="2" t="s">
        <v>61</v>
      </c>
      <c r="N179" s="3">
        <f>VLOOKUP(M179,CURSOS!B$2:G$18,2,FALSE)</f>
        <v>25</v>
      </c>
      <c r="O179" s="2"/>
      <c r="P179" s="2" t="s">
        <v>78</v>
      </c>
      <c r="Q179" s="2" t="s">
        <v>53</v>
      </c>
      <c r="R179" s="4">
        <f>IF(Q179="in situ",LOOKUP(M179,CURSOS!B$2:G$18,CURSOS!E$2:E$18),IF(Q179="ON LINE",LOOKUP(M179,CURSOS!B$2:G$18,CURSOS!F$2:F$18),IF(Q179="PERSONALIZADA",LOOKUP(M179,CURSOS!B$2:G$18,CURSOS!G$2:G$18),0)))</f>
        <v>6400</v>
      </c>
      <c r="S179" s="2" t="s">
        <v>346</v>
      </c>
      <c r="T179" s="2"/>
      <c r="U179" s="2" t="s">
        <v>347</v>
      </c>
    </row>
    <row r="180" ht="15.75" customHeight="1">
      <c r="A180" s="2" t="s">
        <v>441</v>
      </c>
      <c r="B180" s="2" t="s">
        <v>442</v>
      </c>
      <c r="C180" s="2" t="s">
        <v>48</v>
      </c>
      <c r="D180" s="2" t="s">
        <v>36</v>
      </c>
      <c r="E180" s="2" t="s">
        <v>50</v>
      </c>
      <c r="F180" s="2" t="s">
        <v>38</v>
      </c>
      <c r="G180" s="2">
        <v>53.0</v>
      </c>
      <c r="H180" s="2" t="str">
        <f t="shared" si="1"/>
        <v>DOMICILIO CONOCIDO M-00411</v>
      </c>
      <c r="I180" s="2" t="str">
        <f>LOOKUP(C180,EMPRESAS!B$1:B$11,EMPRESAS!D$1:D$11)</f>
        <v>CÓRDOBA</v>
      </c>
      <c r="J180" s="2" t="str">
        <f t="shared" si="2"/>
        <v>CELULAR M-00411</v>
      </c>
      <c r="K180" s="2" t="str">
        <f t="shared" si="3"/>
        <v>M-00411@CORREO.COM</v>
      </c>
      <c r="L180" s="2" t="s">
        <v>51</v>
      </c>
      <c r="M180" s="2" t="s">
        <v>140</v>
      </c>
      <c r="N180" s="3">
        <f>VLOOKUP(M180,CURSOS!B$2:G$18,2,FALSE)</f>
        <v>20</v>
      </c>
      <c r="O180" s="2"/>
      <c r="P180" s="2" t="s">
        <v>78</v>
      </c>
      <c r="Q180" s="2" t="s">
        <v>53</v>
      </c>
      <c r="R180" s="4">
        <f>IF(Q180="in situ",LOOKUP(M180,CURSOS!B$2:G$18,CURSOS!E$2:E$18),IF(Q180="ON LINE",LOOKUP(M180,CURSOS!B$2:G$18,CURSOS!F$2:F$18),IF(Q180="PERSONALIZADA",LOOKUP(M180,CURSOS!B$2:G$18,CURSOS!G$2:G$18),0)))</f>
        <v>6400</v>
      </c>
      <c r="S180" s="2" t="s">
        <v>141</v>
      </c>
      <c r="T180" s="2"/>
      <c r="U180" s="2" t="s">
        <v>142</v>
      </c>
    </row>
    <row r="181" ht="15.75" customHeight="1">
      <c r="A181" s="2" t="s">
        <v>443</v>
      </c>
      <c r="B181" s="2" t="s">
        <v>444</v>
      </c>
      <c r="C181" s="2" t="s">
        <v>95</v>
      </c>
      <c r="D181" s="2" t="s">
        <v>49</v>
      </c>
      <c r="E181" s="2" t="s">
        <v>25</v>
      </c>
      <c r="F181" s="2" t="s">
        <v>38</v>
      </c>
      <c r="G181" s="2">
        <v>22.0</v>
      </c>
      <c r="H181" s="2" t="str">
        <f t="shared" si="1"/>
        <v>DOMICILIO CONOCIDO M-00169</v>
      </c>
      <c r="I181" s="2" t="str">
        <f>LOOKUP(C181,EMPRESAS!B$1:B$11,EMPRESAS!D$1:D$11)</f>
        <v>XALAPA</v>
      </c>
      <c r="J181" s="2" t="str">
        <f t="shared" si="2"/>
        <v>CELULAR M-00169</v>
      </c>
      <c r="K181" s="2" t="str">
        <f t="shared" si="3"/>
        <v>M-00169@CORREO.COM</v>
      </c>
      <c r="L181" s="2" t="s">
        <v>9</v>
      </c>
      <c r="M181" s="2" t="s">
        <v>96</v>
      </c>
      <c r="N181" s="3">
        <f>VLOOKUP(M181,CURSOS!B$2:G$18,2,FALSE)</f>
        <v>20</v>
      </c>
      <c r="O181" s="2" t="s">
        <v>97</v>
      </c>
      <c r="P181" s="2" t="s">
        <v>42</v>
      </c>
      <c r="Q181" s="2" t="s">
        <v>53</v>
      </c>
      <c r="R181" s="4">
        <f>IF(Q181="in situ",LOOKUP(M181,CURSOS!B$2:G$18,CURSOS!E$2:E$18),IF(Q181="ON LINE",LOOKUP(M181,CURSOS!B$2:G$18,CURSOS!F$2:F$18),IF(Q181="PERSONALIZADA",LOOKUP(M181,CURSOS!B$2:G$18,CURSOS!G$2:G$18),0)))</f>
        <v>6400</v>
      </c>
      <c r="S181" s="2" t="s">
        <v>49</v>
      </c>
      <c r="T181" s="2" t="s">
        <v>98</v>
      </c>
      <c r="U181" s="2" t="s">
        <v>99</v>
      </c>
    </row>
    <row r="182" ht="15.75" customHeight="1">
      <c r="A182" s="2" t="s">
        <v>445</v>
      </c>
      <c r="B182" s="2" t="s">
        <v>446</v>
      </c>
      <c r="C182" s="2" t="s">
        <v>120</v>
      </c>
      <c r="D182" s="2" t="s">
        <v>59</v>
      </c>
      <c r="E182" s="2" t="s">
        <v>50</v>
      </c>
      <c r="F182" s="2" t="s">
        <v>38</v>
      </c>
      <c r="G182" s="2">
        <v>21.0</v>
      </c>
      <c r="H182" s="2" t="str">
        <f t="shared" si="1"/>
        <v>DOMICILIO CONOCIDO M-00246</v>
      </c>
      <c r="I182" s="2" t="str">
        <f>LOOKUP(C182,EMPRESAS!B$1:B$11,EMPRESAS!D$1:D$11)</f>
        <v>VERACRUZ</v>
      </c>
      <c r="J182" s="2" t="str">
        <f t="shared" si="2"/>
        <v>CELULAR M-00246</v>
      </c>
      <c r="K182" s="2" t="str">
        <f t="shared" si="3"/>
        <v>M-00246@CORREO.COM</v>
      </c>
      <c r="L182" s="2" t="s">
        <v>121</v>
      </c>
      <c r="M182" s="2" t="s">
        <v>122</v>
      </c>
      <c r="N182" s="3">
        <f>VLOOKUP(M182,CURSOS!B$2:G$18,2,FALSE)</f>
        <v>20</v>
      </c>
      <c r="O182" s="2" t="s">
        <v>447</v>
      </c>
      <c r="P182" s="2" t="s">
        <v>42</v>
      </c>
      <c r="Q182" s="2" t="s">
        <v>53</v>
      </c>
      <c r="R182" s="4">
        <f>IF(Q182="in situ",LOOKUP(M182,CURSOS!B$2:G$18,CURSOS!E$2:E$18),IF(Q182="ON LINE",LOOKUP(M182,CURSOS!B$2:G$18,CURSOS!F$2:F$18),IF(Q182="PERSONALIZADA",LOOKUP(M182,CURSOS!B$2:G$18,CURSOS!G$2:G$18),0)))</f>
        <v>6400</v>
      </c>
      <c r="S182" s="2" t="s">
        <v>36</v>
      </c>
      <c r="T182" s="2" t="s">
        <v>44</v>
      </c>
      <c r="U182" s="2" t="s">
        <v>448</v>
      </c>
    </row>
    <row r="183" ht="15.75" customHeight="1">
      <c r="A183" s="2" t="s">
        <v>449</v>
      </c>
      <c r="B183" s="2" t="s">
        <v>450</v>
      </c>
      <c r="C183" s="2" t="s">
        <v>87</v>
      </c>
      <c r="D183" s="2" t="s">
        <v>49</v>
      </c>
      <c r="E183" s="2" t="s">
        <v>50</v>
      </c>
      <c r="F183" s="2" t="s">
        <v>26</v>
      </c>
      <c r="G183" s="2">
        <v>28.0</v>
      </c>
      <c r="H183" s="2" t="str">
        <f t="shared" si="1"/>
        <v>DOMICILIO CONOCIDO M-00119</v>
      </c>
      <c r="I183" s="2" t="str">
        <f>LOOKUP(C183,EMPRESAS!B$1:B$11,EMPRESAS!D$1:D$11)</f>
        <v>ORIZABA</v>
      </c>
      <c r="J183" s="2" t="str">
        <f t="shared" si="2"/>
        <v>CELULAR M-00119</v>
      </c>
      <c r="K183" s="2" t="str">
        <f t="shared" si="3"/>
        <v>M-00119@CORREO.COM</v>
      </c>
      <c r="L183" s="2" t="s">
        <v>88</v>
      </c>
      <c r="M183" s="2" t="s">
        <v>61</v>
      </c>
      <c r="N183" s="3">
        <f>VLOOKUP(M183,CURSOS!B$2:G$18,2,FALSE)</f>
        <v>25</v>
      </c>
      <c r="O183" s="2"/>
      <c r="P183" s="2" t="s">
        <v>89</v>
      </c>
      <c r="Q183" s="2" t="s">
        <v>53</v>
      </c>
      <c r="R183" s="4">
        <f>IF(Q183="in situ",LOOKUP(M183,CURSOS!B$2:G$18,CURSOS!E$2:E$18),IF(Q183="ON LINE",LOOKUP(M183,CURSOS!B$2:G$18,CURSOS!F$2:F$18),IF(Q183="PERSONALIZADA",LOOKUP(M183,CURSOS!B$2:G$18,CURSOS!G$2:G$18),0)))</f>
        <v>6400</v>
      </c>
      <c r="S183" s="2" t="s">
        <v>79</v>
      </c>
      <c r="T183" s="2"/>
      <c r="U183" s="2" t="s">
        <v>90</v>
      </c>
    </row>
    <row r="184" ht="15.75" customHeight="1">
      <c r="A184" s="2" t="s">
        <v>451</v>
      </c>
      <c r="B184" s="2" t="s">
        <v>452</v>
      </c>
      <c r="C184" s="2" t="s">
        <v>76</v>
      </c>
      <c r="D184" s="2" t="s">
        <v>49</v>
      </c>
      <c r="E184" s="2" t="s">
        <v>50</v>
      </c>
      <c r="F184" s="2" t="s">
        <v>38</v>
      </c>
      <c r="G184" s="2">
        <v>25.0</v>
      </c>
      <c r="H184" s="2" t="str">
        <f t="shared" si="1"/>
        <v>DOMICILIO CONOCIDO M-00320</v>
      </c>
      <c r="I184" s="2" t="str">
        <f>LOOKUP(C184,EMPRESAS!B$1:B$11,EMPRESAS!D$1:D$11)</f>
        <v>POZA RICA</v>
      </c>
      <c r="J184" s="2" t="str">
        <f t="shared" si="2"/>
        <v>CELULAR M-00320</v>
      </c>
      <c r="K184" s="2" t="str">
        <f t="shared" si="3"/>
        <v>M-00320@CORREO.COM</v>
      </c>
      <c r="L184" s="2" t="s">
        <v>51</v>
      </c>
      <c r="M184" s="2" t="s">
        <v>436</v>
      </c>
      <c r="N184" s="3">
        <f>VLOOKUP(M184,CURSOS!B$2:G$18,2,FALSE)</f>
        <v>24</v>
      </c>
      <c r="O184" s="2"/>
      <c r="P184" s="2" t="s">
        <v>29</v>
      </c>
      <c r="Q184" s="2" t="s">
        <v>53</v>
      </c>
      <c r="R184" s="4">
        <f>IF(Q184="in situ",LOOKUP(M184,CURSOS!B$2:G$18,CURSOS!E$2:E$18),IF(Q184="ON LINE",LOOKUP(M184,CURSOS!B$2:G$18,CURSOS!F$2:F$18),IF(Q184="PERSONALIZADA",LOOKUP(M184,CURSOS!B$2:G$18,CURSOS!G$2:G$18),0)))</f>
        <v>6400</v>
      </c>
      <c r="S184" s="2" t="s">
        <v>54</v>
      </c>
      <c r="T184" s="2"/>
      <c r="U184" s="2" t="s">
        <v>55</v>
      </c>
    </row>
    <row r="185" ht="15.75" customHeight="1">
      <c r="A185" s="2" t="s">
        <v>453</v>
      </c>
      <c r="B185" s="2" t="s">
        <v>454</v>
      </c>
      <c r="C185" s="2" t="s">
        <v>95</v>
      </c>
      <c r="D185" s="2" t="s">
        <v>49</v>
      </c>
      <c r="E185" s="2" t="s">
        <v>25</v>
      </c>
      <c r="F185" s="2" t="s">
        <v>38</v>
      </c>
      <c r="G185" s="2">
        <v>39.0</v>
      </c>
      <c r="H185" s="2" t="str">
        <f t="shared" si="1"/>
        <v>DOMICILIO CONOCIDO M-00170</v>
      </c>
      <c r="I185" s="2" t="str">
        <f>LOOKUP(C185,EMPRESAS!B$1:B$11,EMPRESAS!D$1:D$11)</f>
        <v>XALAPA</v>
      </c>
      <c r="J185" s="2" t="str">
        <f t="shared" si="2"/>
        <v>CELULAR M-00170</v>
      </c>
      <c r="K185" s="2" t="str">
        <f t="shared" si="3"/>
        <v>M-00170@CORREO.COM</v>
      </c>
      <c r="L185" s="2" t="s">
        <v>9</v>
      </c>
      <c r="M185" s="2" t="s">
        <v>96</v>
      </c>
      <c r="N185" s="3">
        <f>VLOOKUP(M185,CURSOS!B$2:G$18,2,FALSE)</f>
        <v>20</v>
      </c>
      <c r="O185" s="2" t="s">
        <v>97</v>
      </c>
      <c r="P185" s="2" t="s">
        <v>42</v>
      </c>
      <c r="Q185" s="2" t="s">
        <v>53</v>
      </c>
      <c r="R185" s="4">
        <f>IF(Q185="in situ",LOOKUP(M185,CURSOS!B$2:G$18,CURSOS!E$2:E$18),IF(Q185="ON LINE",LOOKUP(M185,CURSOS!B$2:G$18,CURSOS!F$2:F$18),IF(Q185="PERSONALIZADA",LOOKUP(M185,CURSOS!B$2:G$18,CURSOS!G$2:G$18),0)))</f>
        <v>6400</v>
      </c>
      <c r="S185" s="2" t="s">
        <v>49</v>
      </c>
      <c r="T185" s="2" t="s">
        <v>98</v>
      </c>
      <c r="U185" s="2" t="s">
        <v>99</v>
      </c>
    </row>
    <row r="186" ht="15.75" customHeight="1">
      <c r="A186" s="2" t="s">
        <v>455</v>
      </c>
      <c r="B186" s="2" t="s">
        <v>456</v>
      </c>
      <c r="C186" s="2" t="s">
        <v>76</v>
      </c>
      <c r="D186" s="2" t="s">
        <v>49</v>
      </c>
      <c r="E186" s="2" t="s">
        <v>50</v>
      </c>
      <c r="F186" s="2" t="s">
        <v>38</v>
      </c>
      <c r="G186" s="2">
        <v>38.0</v>
      </c>
      <c r="H186" s="2" t="str">
        <f t="shared" si="1"/>
        <v>DOMICILIO CONOCIDO M-00321</v>
      </c>
      <c r="I186" s="2" t="str">
        <f>LOOKUP(C186,EMPRESAS!B$1:B$11,EMPRESAS!D$1:D$11)</f>
        <v>POZA RICA</v>
      </c>
      <c r="J186" s="2" t="str">
        <f t="shared" si="2"/>
        <v>CELULAR M-00321</v>
      </c>
      <c r="K186" s="2" t="str">
        <f t="shared" si="3"/>
        <v>M-00321@CORREO.COM</v>
      </c>
      <c r="L186" s="2" t="s">
        <v>51</v>
      </c>
      <c r="M186" s="2" t="s">
        <v>436</v>
      </c>
      <c r="N186" s="3">
        <f>VLOOKUP(M186,CURSOS!B$2:G$18,2,FALSE)</f>
        <v>24</v>
      </c>
      <c r="O186" s="2"/>
      <c r="P186" s="2" t="s">
        <v>29</v>
      </c>
      <c r="Q186" s="2" t="s">
        <v>53</v>
      </c>
      <c r="R186" s="4">
        <f>IF(Q186="in situ",LOOKUP(M186,CURSOS!B$2:G$18,CURSOS!E$2:E$18),IF(Q186="ON LINE",LOOKUP(M186,CURSOS!B$2:G$18,CURSOS!F$2:F$18),IF(Q186="PERSONALIZADA",LOOKUP(M186,CURSOS!B$2:G$18,CURSOS!G$2:G$18),0)))</f>
        <v>6400</v>
      </c>
      <c r="S186" s="2" t="s">
        <v>54</v>
      </c>
      <c r="T186" s="2"/>
      <c r="U186" s="2" t="s">
        <v>55</v>
      </c>
    </row>
    <row r="187" ht="15.75" customHeight="1">
      <c r="A187" s="2" t="s">
        <v>457</v>
      </c>
      <c r="B187" s="2" t="s">
        <v>458</v>
      </c>
      <c r="C187" s="2" t="s">
        <v>87</v>
      </c>
      <c r="D187" s="2" t="s">
        <v>59</v>
      </c>
      <c r="E187" s="2" t="s">
        <v>50</v>
      </c>
      <c r="F187" s="2" t="s">
        <v>26</v>
      </c>
      <c r="G187" s="2">
        <v>46.0</v>
      </c>
      <c r="H187" s="2" t="str">
        <f t="shared" si="1"/>
        <v>DOMICILIO CONOCIDO M-00120</v>
      </c>
      <c r="I187" s="2" t="str">
        <f>LOOKUP(C187,EMPRESAS!B$1:B$11,EMPRESAS!D$1:D$11)</f>
        <v>ORIZABA</v>
      </c>
      <c r="J187" s="2" t="str">
        <f t="shared" si="2"/>
        <v>CELULAR M-00120</v>
      </c>
      <c r="K187" s="2" t="str">
        <f t="shared" si="3"/>
        <v>M-00120@CORREO.COM</v>
      </c>
      <c r="L187" s="2" t="s">
        <v>88</v>
      </c>
      <c r="M187" s="2" t="s">
        <v>61</v>
      </c>
      <c r="N187" s="3">
        <f>VLOOKUP(M187,CURSOS!B$2:G$18,2,FALSE)</f>
        <v>25</v>
      </c>
      <c r="O187" s="2"/>
      <c r="P187" s="2" t="s">
        <v>89</v>
      </c>
      <c r="Q187" s="2" t="s">
        <v>53</v>
      </c>
      <c r="R187" s="4">
        <f>IF(Q187="in situ",LOOKUP(M187,CURSOS!B$2:G$18,CURSOS!E$2:E$18),IF(Q187="ON LINE",LOOKUP(M187,CURSOS!B$2:G$18,CURSOS!F$2:F$18),IF(Q187="PERSONALIZADA",LOOKUP(M187,CURSOS!B$2:G$18,CURSOS!G$2:G$18),0)))</f>
        <v>6400</v>
      </c>
      <c r="S187" s="2" t="s">
        <v>79</v>
      </c>
      <c r="T187" s="2"/>
      <c r="U187" s="2" t="s">
        <v>90</v>
      </c>
    </row>
    <row r="188" ht="15.75" customHeight="1">
      <c r="A188" s="2" t="s">
        <v>459</v>
      </c>
      <c r="B188" s="2" t="s">
        <v>460</v>
      </c>
      <c r="C188" s="2" t="s">
        <v>48</v>
      </c>
      <c r="D188" s="2" t="s">
        <v>59</v>
      </c>
      <c r="E188" s="2" t="s">
        <v>50</v>
      </c>
      <c r="F188" s="2" t="s">
        <v>38</v>
      </c>
      <c r="G188" s="2">
        <v>39.0</v>
      </c>
      <c r="H188" s="2" t="str">
        <f t="shared" si="1"/>
        <v>DOMICILIO CONOCIDO M-00412</v>
      </c>
      <c r="I188" s="2" t="str">
        <f>LOOKUP(C188,EMPRESAS!B$1:B$11,EMPRESAS!D$1:D$11)</f>
        <v>CÓRDOBA</v>
      </c>
      <c r="J188" s="2" t="str">
        <f t="shared" si="2"/>
        <v>CELULAR M-00412</v>
      </c>
      <c r="K188" s="2" t="str">
        <f t="shared" si="3"/>
        <v>M-00412@CORREO.COM</v>
      </c>
      <c r="L188" s="2" t="s">
        <v>51</v>
      </c>
      <c r="M188" s="2" t="s">
        <v>140</v>
      </c>
      <c r="N188" s="3">
        <f>VLOOKUP(M188,CURSOS!B$2:G$18,2,FALSE)</f>
        <v>20</v>
      </c>
      <c r="O188" s="2"/>
      <c r="P188" s="2" t="s">
        <v>78</v>
      </c>
      <c r="Q188" s="2" t="s">
        <v>53</v>
      </c>
      <c r="R188" s="4">
        <f>IF(Q188="in situ",LOOKUP(M188,CURSOS!B$2:G$18,CURSOS!E$2:E$18),IF(Q188="ON LINE",LOOKUP(M188,CURSOS!B$2:G$18,CURSOS!F$2:F$18),IF(Q188="PERSONALIZADA",LOOKUP(M188,CURSOS!B$2:G$18,CURSOS!G$2:G$18),0)))</f>
        <v>6400</v>
      </c>
      <c r="S188" s="2" t="s">
        <v>141</v>
      </c>
      <c r="T188" s="2"/>
      <c r="U188" s="2" t="s">
        <v>142</v>
      </c>
    </row>
    <row r="189" ht="15.75" customHeight="1">
      <c r="A189" s="2" t="s">
        <v>461</v>
      </c>
      <c r="B189" s="2" t="s">
        <v>462</v>
      </c>
      <c r="C189" s="2" t="s">
        <v>87</v>
      </c>
      <c r="D189" s="2" t="s">
        <v>59</v>
      </c>
      <c r="E189" s="2" t="s">
        <v>50</v>
      </c>
      <c r="F189" s="2" t="s">
        <v>38</v>
      </c>
      <c r="G189" s="2">
        <v>57.0</v>
      </c>
      <c r="H189" s="2" t="str">
        <f t="shared" si="1"/>
        <v>DOMICILIO CONOCIDO M-00121</v>
      </c>
      <c r="I189" s="2" t="str">
        <f>LOOKUP(C189,EMPRESAS!B$1:B$11,EMPRESAS!D$1:D$11)</f>
        <v>ORIZABA</v>
      </c>
      <c r="J189" s="2" t="str">
        <f t="shared" si="2"/>
        <v>CELULAR M-00121</v>
      </c>
      <c r="K189" s="2" t="str">
        <f t="shared" si="3"/>
        <v>M-00121@CORREO.COM</v>
      </c>
      <c r="L189" s="2" t="s">
        <v>88</v>
      </c>
      <c r="M189" s="2" t="s">
        <v>61</v>
      </c>
      <c r="N189" s="3">
        <f>VLOOKUP(M189,CURSOS!B$2:G$18,2,FALSE)</f>
        <v>25</v>
      </c>
      <c r="O189" s="2"/>
      <c r="P189" s="2" t="s">
        <v>89</v>
      </c>
      <c r="Q189" s="2" t="s">
        <v>53</v>
      </c>
      <c r="R189" s="4">
        <f>IF(Q189="in situ",LOOKUP(M189,CURSOS!B$2:G$18,CURSOS!E$2:E$18),IF(Q189="ON LINE",LOOKUP(M189,CURSOS!B$2:G$18,CURSOS!F$2:F$18),IF(Q189="PERSONALIZADA",LOOKUP(M189,CURSOS!B$2:G$18,CURSOS!G$2:G$18),0)))</f>
        <v>6400</v>
      </c>
      <c r="S189" s="2" t="s">
        <v>79</v>
      </c>
      <c r="T189" s="2"/>
      <c r="U189" s="2" t="s">
        <v>90</v>
      </c>
    </row>
    <row r="190" ht="15.75" customHeight="1">
      <c r="A190" s="2" t="s">
        <v>463</v>
      </c>
      <c r="B190" s="2" t="s">
        <v>464</v>
      </c>
      <c r="C190" s="2" t="s">
        <v>76</v>
      </c>
      <c r="D190" s="2" t="s">
        <v>24</v>
      </c>
      <c r="E190" s="2" t="s">
        <v>50</v>
      </c>
      <c r="F190" s="2" t="s">
        <v>26</v>
      </c>
      <c r="G190" s="2">
        <v>53.0</v>
      </c>
      <c r="H190" s="2" t="str">
        <f t="shared" si="1"/>
        <v>DOMICILIO CONOCIDO M-00322</v>
      </c>
      <c r="I190" s="2" t="str">
        <f>LOOKUP(C190,EMPRESAS!B$1:B$11,EMPRESAS!D$1:D$11)</f>
        <v>POZA RICA</v>
      </c>
      <c r="J190" s="2" t="str">
        <f t="shared" si="2"/>
        <v>CELULAR M-00322</v>
      </c>
      <c r="K190" s="2" t="str">
        <f t="shared" si="3"/>
        <v>M-00322@CORREO.COM</v>
      </c>
      <c r="L190" s="2" t="s">
        <v>51</v>
      </c>
      <c r="M190" s="2" t="s">
        <v>436</v>
      </c>
      <c r="N190" s="3">
        <f>VLOOKUP(M190,CURSOS!B$2:G$18,2,FALSE)</f>
        <v>24</v>
      </c>
      <c r="O190" s="2"/>
      <c r="P190" s="2" t="s">
        <v>29</v>
      </c>
      <c r="Q190" s="2" t="s">
        <v>53</v>
      </c>
      <c r="R190" s="4">
        <f>IF(Q190="in situ",LOOKUP(M190,CURSOS!B$2:G$18,CURSOS!E$2:E$18),IF(Q190="ON LINE",LOOKUP(M190,CURSOS!B$2:G$18,CURSOS!F$2:F$18),IF(Q190="PERSONALIZADA",LOOKUP(M190,CURSOS!B$2:G$18,CURSOS!G$2:G$18),0)))</f>
        <v>6400</v>
      </c>
      <c r="S190" s="2" t="s">
        <v>54</v>
      </c>
      <c r="T190" s="2"/>
      <c r="U190" s="2" t="s">
        <v>55</v>
      </c>
    </row>
    <row r="191" ht="15.75" customHeight="1">
      <c r="A191" s="2" t="s">
        <v>465</v>
      </c>
      <c r="B191" s="2" t="s">
        <v>466</v>
      </c>
      <c r="C191" s="2" t="s">
        <v>120</v>
      </c>
      <c r="D191" s="2" t="s">
        <v>36</v>
      </c>
      <c r="E191" s="2" t="s">
        <v>50</v>
      </c>
      <c r="F191" s="2" t="s">
        <v>38</v>
      </c>
      <c r="G191" s="2">
        <v>19.0</v>
      </c>
      <c r="H191" s="2" t="str">
        <f t="shared" si="1"/>
        <v>DOMICILIO CONOCIDO M-00247</v>
      </c>
      <c r="I191" s="2" t="str">
        <f>LOOKUP(C191,EMPRESAS!B$1:B$11,EMPRESAS!D$1:D$11)</f>
        <v>VERACRUZ</v>
      </c>
      <c r="J191" s="2" t="str">
        <f t="shared" si="2"/>
        <v>CELULAR M-00247</v>
      </c>
      <c r="K191" s="2" t="str">
        <f t="shared" si="3"/>
        <v>M-00247@CORREO.COM</v>
      </c>
      <c r="L191" s="2" t="s">
        <v>121</v>
      </c>
      <c r="M191" s="2" t="s">
        <v>122</v>
      </c>
      <c r="N191" s="3">
        <f>VLOOKUP(M191,CURSOS!B$2:G$18,2,FALSE)</f>
        <v>20</v>
      </c>
      <c r="O191" s="2" t="s">
        <v>447</v>
      </c>
      <c r="P191" s="2" t="s">
        <v>42</v>
      </c>
      <c r="Q191" s="2" t="s">
        <v>53</v>
      </c>
      <c r="R191" s="4">
        <f>IF(Q191="in situ",LOOKUP(M191,CURSOS!B$2:G$18,CURSOS!E$2:E$18),IF(Q191="ON LINE",LOOKUP(M191,CURSOS!B$2:G$18,CURSOS!F$2:F$18),IF(Q191="PERSONALIZADA",LOOKUP(M191,CURSOS!B$2:G$18,CURSOS!G$2:G$18),0)))</f>
        <v>6400</v>
      </c>
      <c r="S191" s="2" t="s">
        <v>36</v>
      </c>
      <c r="T191" s="2" t="s">
        <v>44</v>
      </c>
      <c r="U191" s="2" t="s">
        <v>448</v>
      </c>
    </row>
    <row r="192" ht="15.75" customHeight="1">
      <c r="A192" s="2" t="s">
        <v>467</v>
      </c>
      <c r="B192" s="2" t="s">
        <v>468</v>
      </c>
      <c r="C192" s="2" t="s">
        <v>76</v>
      </c>
      <c r="D192" s="2" t="s">
        <v>49</v>
      </c>
      <c r="E192" s="2" t="s">
        <v>50</v>
      </c>
      <c r="F192" s="2" t="s">
        <v>26</v>
      </c>
      <c r="G192" s="2">
        <v>53.0</v>
      </c>
      <c r="H192" s="2" t="str">
        <f t="shared" si="1"/>
        <v>DOMICILIO CONOCIDO M-00323</v>
      </c>
      <c r="I192" s="2" t="str">
        <f>LOOKUP(C192,EMPRESAS!B$1:B$11,EMPRESAS!D$1:D$11)</f>
        <v>POZA RICA</v>
      </c>
      <c r="J192" s="2" t="str">
        <f t="shared" si="2"/>
        <v>CELULAR M-00323</v>
      </c>
      <c r="K192" s="2" t="str">
        <f t="shared" si="3"/>
        <v>M-00323@CORREO.COM</v>
      </c>
      <c r="L192" s="2" t="s">
        <v>51</v>
      </c>
      <c r="M192" s="2" t="s">
        <v>436</v>
      </c>
      <c r="N192" s="3">
        <f>VLOOKUP(M192,CURSOS!B$2:G$18,2,FALSE)</f>
        <v>24</v>
      </c>
      <c r="O192" s="2"/>
      <c r="P192" s="2" t="s">
        <v>29</v>
      </c>
      <c r="Q192" s="2" t="s">
        <v>53</v>
      </c>
      <c r="R192" s="4">
        <f>IF(Q192="in situ",LOOKUP(M192,CURSOS!B$2:G$18,CURSOS!E$2:E$18),IF(Q192="ON LINE",LOOKUP(M192,CURSOS!B$2:G$18,CURSOS!F$2:F$18),IF(Q192="PERSONALIZADA",LOOKUP(M192,CURSOS!B$2:G$18,CURSOS!G$2:G$18),0)))</f>
        <v>6400</v>
      </c>
      <c r="S192" s="2" t="s">
        <v>54</v>
      </c>
      <c r="T192" s="2"/>
      <c r="U192" s="2" t="s">
        <v>55</v>
      </c>
    </row>
    <row r="193" ht="15.75" customHeight="1">
      <c r="A193" s="2" t="s">
        <v>469</v>
      </c>
      <c r="B193" s="2" t="s">
        <v>470</v>
      </c>
      <c r="C193" s="2" t="s">
        <v>58</v>
      </c>
      <c r="D193" s="2" t="s">
        <v>59</v>
      </c>
      <c r="E193" s="2" t="s">
        <v>50</v>
      </c>
      <c r="F193" s="2" t="s">
        <v>26</v>
      </c>
      <c r="G193" s="2">
        <v>50.0</v>
      </c>
      <c r="H193" s="2" t="str">
        <f t="shared" si="1"/>
        <v>DOMICILIO CONOCIDO M-00290</v>
      </c>
      <c r="I193" s="2" t="str">
        <f>LOOKUP(C193,EMPRESAS!B$1:B$11,EMPRESAS!D$1:D$11)</f>
        <v>OAXACA</v>
      </c>
      <c r="J193" s="2" t="str">
        <f t="shared" si="2"/>
        <v>CELULAR M-00290</v>
      </c>
      <c r="K193" s="2" t="str">
        <f t="shared" si="3"/>
        <v>M-00290@CORREO.COM</v>
      </c>
      <c r="L193" s="2" t="s">
        <v>60</v>
      </c>
      <c r="M193" s="2" t="s">
        <v>61</v>
      </c>
      <c r="N193" s="3">
        <f>VLOOKUP(M193,CURSOS!B$2:G$18,2,FALSE)</f>
        <v>25</v>
      </c>
      <c r="O193" s="2"/>
      <c r="P193" s="2" t="s">
        <v>78</v>
      </c>
      <c r="Q193" s="2" t="s">
        <v>53</v>
      </c>
      <c r="R193" s="4">
        <f>IF(Q193="in situ",LOOKUP(M193,CURSOS!B$2:G$18,CURSOS!E$2:E$18),IF(Q193="ON LINE",LOOKUP(M193,CURSOS!B$2:G$18,CURSOS!F$2:F$18),IF(Q193="PERSONALIZADA",LOOKUP(M193,CURSOS!B$2:G$18,CURSOS!G$2:G$18),0)))</f>
        <v>6400</v>
      </c>
      <c r="S193" s="2" t="s">
        <v>346</v>
      </c>
      <c r="T193" s="2"/>
      <c r="U193" s="2" t="s">
        <v>347</v>
      </c>
    </row>
    <row r="194" ht="15.75" customHeight="1">
      <c r="A194" s="2" t="s">
        <v>471</v>
      </c>
      <c r="B194" s="2" t="s">
        <v>472</v>
      </c>
      <c r="C194" s="2" t="s">
        <v>23</v>
      </c>
      <c r="D194" s="2" t="s">
        <v>24</v>
      </c>
      <c r="E194" s="2" t="s">
        <v>284</v>
      </c>
      <c r="F194" s="2" t="s">
        <v>26</v>
      </c>
      <c r="G194" s="2">
        <v>37.0</v>
      </c>
      <c r="H194" s="2" t="str">
        <f t="shared" si="1"/>
        <v>DOMICILIO CONOCIDO M-00209</v>
      </c>
      <c r="I194" s="2" t="str">
        <f>LOOKUP(C194,EMPRESAS!B$1:B$11,EMPRESAS!D$1:D$11)</f>
        <v>CIUDAD DE MÉXICO</v>
      </c>
      <c r="J194" s="2" t="str">
        <f t="shared" si="2"/>
        <v>CELULAR M-00209</v>
      </c>
      <c r="K194" s="2" t="str">
        <f t="shared" si="3"/>
        <v>M-00209@CORREO.COM</v>
      </c>
      <c r="L194" s="2" t="s">
        <v>27</v>
      </c>
      <c r="M194" s="2" t="s">
        <v>28</v>
      </c>
      <c r="N194" s="3">
        <f>VLOOKUP(M194,CURSOS!B$2:G$18,2,FALSE)</f>
        <v>20</v>
      </c>
      <c r="O194" s="2"/>
      <c r="P194" s="2" t="s">
        <v>29</v>
      </c>
      <c r="Q194" s="2" t="s">
        <v>30</v>
      </c>
      <c r="R194" s="4">
        <f>IF(Q194="in situ",LOOKUP(M194,CURSOS!B$2:G$18,CURSOS!E$2:E$18),IF(Q194="ON LINE",LOOKUP(M194,CURSOS!B$2:G$18,CURSOS!F$2:F$18),IF(Q194="PERSONALIZADA",LOOKUP(M194,CURSOS!B$2:G$18,CURSOS!G$2:G$18),0)))</f>
        <v>8000</v>
      </c>
      <c r="S194" s="2" t="s">
        <v>31</v>
      </c>
      <c r="T194" s="2"/>
      <c r="U194" s="2" t="s">
        <v>32</v>
      </c>
    </row>
    <row r="195" ht="15.75" customHeight="1">
      <c r="A195" s="2" t="s">
        <v>473</v>
      </c>
      <c r="B195" s="2" t="s">
        <v>474</v>
      </c>
      <c r="C195" s="2" t="s">
        <v>76</v>
      </c>
      <c r="D195" s="2" t="s">
        <v>24</v>
      </c>
      <c r="E195" s="2" t="s">
        <v>50</v>
      </c>
      <c r="F195" s="2" t="s">
        <v>38</v>
      </c>
      <c r="G195" s="2">
        <v>36.0</v>
      </c>
      <c r="H195" s="2" t="str">
        <f t="shared" si="1"/>
        <v>DOMICILIO CONOCIDO M-00324</v>
      </c>
      <c r="I195" s="2" t="str">
        <f>LOOKUP(C195,EMPRESAS!B$1:B$11,EMPRESAS!D$1:D$11)</f>
        <v>POZA RICA</v>
      </c>
      <c r="J195" s="2" t="str">
        <f t="shared" si="2"/>
        <v>CELULAR M-00324</v>
      </c>
      <c r="K195" s="2" t="str">
        <f t="shared" si="3"/>
        <v>M-00324@CORREO.COM</v>
      </c>
      <c r="L195" s="2" t="s">
        <v>51</v>
      </c>
      <c r="M195" s="2" t="s">
        <v>436</v>
      </c>
      <c r="N195" s="3">
        <f>VLOOKUP(M195,CURSOS!B$2:G$18,2,FALSE)</f>
        <v>24</v>
      </c>
      <c r="O195" s="2"/>
      <c r="P195" s="2" t="s">
        <v>29</v>
      </c>
      <c r="Q195" s="2" t="s">
        <v>53</v>
      </c>
      <c r="R195" s="4">
        <f>IF(Q195="in situ",LOOKUP(M195,CURSOS!B$2:G$18,CURSOS!E$2:E$18),IF(Q195="ON LINE",LOOKUP(M195,CURSOS!B$2:G$18,CURSOS!F$2:F$18),IF(Q195="PERSONALIZADA",LOOKUP(M195,CURSOS!B$2:G$18,CURSOS!G$2:G$18),0)))</f>
        <v>6400</v>
      </c>
      <c r="S195" s="2" t="s">
        <v>54</v>
      </c>
      <c r="T195" s="2"/>
      <c r="U195" s="2" t="s">
        <v>55</v>
      </c>
    </row>
    <row r="196" ht="15.75" customHeight="1">
      <c r="A196" s="2" t="s">
        <v>475</v>
      </c>
      <c r="B196" s="2" t="s">
        <v>476</v>
      </c>
      <c r="C196" s="2" t="s">
        <v>48</v>
      </c>
      <c r="D196" s="2" t="s">
        <v>36</v>
      </c>
      <c r="E196" s="2" t="s">
        <v>50</v>
      </c>
      <c r="F196" s="2" t="s">
        <v>38</v>
      </c>
      <c r="G196" s="2">
        <v>46.0</v>
      </c>
      <c r="H196" s="2" t="str">
        <f t="shared" si="1"/>
        <v>DOMICILIO CONOCIDO M-00413</v>
      </c>
      <c r="I196" s="2" t="str">
        <f>LOOKUP(C196,EMPRESAS!B$1:B$11,EMPRESAS!D$1:D$11)</f>
        <v>CÓRDOBA</v>
      </c>
      <c r="J196" s="2" t="str">
        <f t="shared" si="2"/>
        <v>CELULAR M-00413</v>
      </c>
      <c r="K196" s="2" t="str">
        <f t="shared" si="3"/>
        <v>M-00413@CORREO.COM</v>
      </c>
      <c r="L196" s="2" t="s">
        <v>51</v>
      </c>
      <c r="M196" s="2" t="s">
        <v>140</v>
      </c>
      <c r="N196" s="3">
        <f>VLOOKUP(M196,CURSOS!B$2:G$18,2,FALSE)</f>
        <v>20</v>
      </c>
      <c r="O196" s="2"/>
      <c r="P196" s="2" t="s">
        <v>78</v>
      </c>
      <c r="Q196" s="2" t="s">
        <v>53</v>
      </c>
      <c r="R196" s="4">
        <f>IF(Q196="in situ",LOOKUP(M196,CURSOS!B$2:G$18,CURSOS!E$2:E$18),IF(Q196="ON LINE",LOOKUP(M196,CURSOS!B$2:G$18,CURSOS!F$2:F$18),IF(Q196="PERSONALIZADA",LOOKUP(M196,CURSOS!B$2:G$18,CURSOS!G$2:G$18),0)))</f>
        <v>6400</v>
      </c>
      <c r="S196" s="2" t="s">
        <v>141</v>
      </c>
      <c r="T196" s="2"/>
      <c r="U196" s="2" t="s">
        <v>142</v>
      </c>
    </row>
    <row r="197" ht="15.75" customHeight="1">
      <c r="A197" s="2" t="s">
        <v>477</v>
      </c>
      <c r="B197" s="2" t="s">
        <v>478</v>
      </c>
      <c r="C197" s="2" t="s">
        <v>48</v>
      </c>
      <c r="D197" s="2" t="s">
        <v>49</v>
      </c>
      <c r="E197" s="2" t="s">
        <v>50</v>
      </c>
      <c r="F197" s="2" t="s">
        <v>38</v>
      </c>
      <c r="G197" s="2">
        <v>39.0</v>
      </c>
      <c r="H197" s="2" t="str">
        <f t="shared" si="1"/>
        <v>DOMICILIO CONOCIDO M-00414</v>
      </c>
      <c r="I197" s="2" t="str">
        <f>LOOKUP(C197,EMPRESAS!B$1:B$11,EMPRESAS!D$1:D$11)</f>
        <v>CÓRDOBA</v>
      </c>
      <c r="J197" s="2" t="str">
        <f t="shared" si="2"/>
        <v>CELULAR M-00414</v>
      </c>
      <c r="K197" s="2" t="str">
        <f t="shared" si="3"/>
        <v>M-00414@CORREO.COM</v>
      </c>
      <c r="L197" s="2" t="s">
        <v>51</v>
      </c>
      <c r="M197" s="2" t="s">
        <v>140</v>
      </c>
      <c r="N197" s="3">
        <f>VLOOKUP(M197,CURSOS!B$2:G$18,2,FALSE)</f>
        <v>20</v>
      </c>
      <c r="O197" s="2"/>
      <c r="P197" s="2" t="s">
        <v>78</v>
      </c>
      <c r="Q197" s="2" t="s">
        <v>53</v>
      </c>
      <c r="R197" s="4">
        <f>IF(Q197="in situ",LOOKUP(M197,CURSOS!B$2:G$18,CURSOS!E$2:E$18),IF(Q197="ON LINE",LOOKUP(M197,CURSOS!B$2:G$18,CURSOS!F$2:F$18),IF(Q197="PERSONALIZADA",LOOKUP(M197,CURSOS!B$2:G$18,CURSOS!G$2:G$18),0)))</f>
        <v>6400</v>
      </c>
      <c r="S197" s="2" t="s">
        <v>141</v>
      </c>
      <c r="T197" s="2"/>
      <c r="U197" s="2" t="s">
        <v>142</v>
      </c>
    </row>
    <row r="198" ht="15.75" customHeight="1">
      <c r="A198" s="2" t="s">
        <v>479</v>
      </c>
      <c r="B198" s="2" t="s">
        <v>480</v>
      </c>
      <c r="C198" s="2" t="s">
        <v>120</v>
      </c>
      <c r="D198" s="2" t="s">
        <v>59</v>
      </c>
      <c r="E198" s="2" t="s">
        <v>25</v>
      </c>
      <c r="F198" s="2" t="s">
        <v>38</v>
      </c>
      <c r="G198" s="2">
        <v>55.0</v>
      </c>
      <c r="H198" s="2" t="str">
        <f t="shared" si="1"/>
        <v>DOMICILIO CONOCIDO M-00248</v>
      </c>
      <c r="I198" s="2" t="str">
        <f>LOOKUP(C198,EMPRESAS!B$1:B$11,EMPRESAS!D$1:D$11)</f>
        <v>VERACRUZ</v>
      </c>
      <c r="J198" s="2" t="str">
        <f t="shared" si="2"/>
        <v>CELULAR M-00248</v>
      </c>
      <c r="K198" s="2" t="str">
        <f t="shared" si="3"/>
        <v>M-00248@CORREO.COM</v>
      </c>
      <c r="L198" s="2" t="s">
        <v>121</v>
      </c>
      <c r="M198" s="2" t="s">
        <v>122</v>
      </c>
      <c r="N198" s="3">
        <f>VLOOKUP(M198,CURSOS!B$2:G$18,2,FALSE)</f>
        <v>20</v>
      </c>
      <c r="O198" s="2" t="s">
        <v>447</v>
      </c>
      <c r="P198" s="2" t="s">
        <v>42</v>
      </c>
      <c r="Q198" s="2" t="s">
        <v>53</v>
      </c>
      <c r="R198" s="4">
        <f>IF(Q198="in situ",LOOKUP(M198,CURSOS!B$2:G$18,CURSOS!E$2:E$18),IF(Q198="ON LINE",LOOKUP(M198,CURSOS!B$2:G$18,CURSOS!F$2:F$18),IF(Q198="PERSONALIZADA",LOOKUP(M198,CURSOS!B$2:G$18,CURSOS!G$2:G$18),0)))</f>
        <v>6400</v>
      </c>
      <c r="S198" s="2" t="s">
        <v>36</v>
      </c>
      <c r="T198" s="2" t="s">
        <v>44</v>
      </c>
      <c r="U198" s="2" t="s">
        <v>448</v>
      </c>
    </row>
    <row r="199" ht="15.75" customHeight="1">
      <c r="A199" s="2" t="s">
        <v>481</v>
      </c>
      <c r="B199" s="2" t="s">
        <v>482</v>
      </c>
      <c r="C199" s="2" t="s">
        <v>76</v>
      </c>
      <c r="D199" s="2" t="s">
        <v>49</v>
      </c>
      <c r="E199" s="2" t="s">
        <v>50</v>
      </c>
      <c r="F199" s="2" t="s">
        <v>38</v>
      </c>
      <c r="G199" s="2">
        <v>47.0</v>
      </c>
      <c r="H199" s="2" t="str">
        <f t="shared" si="1"/>
        <v>DOMICILIO CONOCIDO M-00325</v>
      </c>
      <c r="I199" s="2" t="str">
        <f>LOOKUP(C199,EMPRESAS!B$1:B$11,EMPRESAS!D$1:D$11)</f>
        <v>POZA RICA</v>
      </c>
      <c r="J199" s="2" t="str">
        <f t="shared" si="2"/>
        <v>CELULAR M-00325</v>
      </c>
      <c r="K199" s="2" t="str">
        <f t="shared" si="3"/>
        <v>M-00325@CORREO.COM</v>
      </c>
      <c r="L199" s="2" t="s">
        <v>51</v>
      </c>
      <c r="M199" s="2" t="s">
        <v>436</v>
      </c>
      <c r="N199" s="3">
        <f>VLOOKUP(M199,CURSOS!B$2:G$18,2,FALSE)</f>
        <v>24</v>
      </c>
      <c r="O199" s="2"/>
      <c r="P199" s="2" t="s">
        <v>29</v>
      </c>
      <c r="Q199" s="2" t="s">
        <v>53</v>
      </c>
      <c r="R199" s="4">
        <f>IF(Q199="in situ",LOOKUP(M199,CURSOS!B$2:G$18,CURSOS!E$2:E$18),IF(Q199="ON LINE",LOOKUP(M199,CURSOS!B$2:G$18,CURSOS!F$2:F$18),IF(Q199="PERSONALIZADA",LOOKUP(M199,CURSOS!B$2:G$18,CURSOS!G$2:G$18),0)))</f>
        <v>6400</v>
      </c>
      <c r="S199" s="2" t="s">
        <v>54</v>
      </c>
      <c r="T199" s="2"/>
      <c r="U199" s="2" t="s">
        <v>55</v>
      </c>
    </row>
    <row r="200" ht="15.75" customHeight="1">
      <c r="A200" s="2" t="s">
        <v>483</v>
      </c>
      <c r="B200" s="2" t="s">
        <v>484</v>
      </c>
      <c r="C200" s="2" t="s">
        <v>76</v>
      </c>
      <c r="D200" s="2" t="s">
        <v>49</v>
      </c>
      <c r="E200" s="2" t="s">
        <v>50</v>
      </c>
      <c r="F200" s="2" t="s">
        <v>38</v>
      </c>
      <c r="G200" s="2">
        <v>28.0</v>
      </c>
      <c r="H200" s="2" t="str">
        <f t="shared" si="1"/>
        <v>DOMICILIO CONOCIDO M-00326</v>
      </c>
      <c r="I200" s="2" t="str">
        <f>LOOKUP(C200,EMPRESAS!B$1:B$11,EMPRESAS!D$1:D$11)</f>
        <v>POZA RICA</v>
      </c>
      <c r="J200" s="2" t="str">
        <f t="shared" si="2"/>
        <v>CELULAR M-00326</v>
      </c>
      <c r="K200" s="2" t="str">
        <f t="shared" si="3"/>
        <v>M-00326@CORREO.COM</v>
      </c>
      <c r="L200" s="2" t="s">
        <v>51</v>
      </c>
      <c r="M200" s="2" t="s">
        <v>436</v>
      </c>
      <c r="N200" s="3">
        <f>VLOOKUP(M200,CURSOS!B$2:G$18,2,FALSE)</f>
        <v>24</v>
      </c>
      <c r="O200" s="2"/>
      <c r="P200" s="2" t="s">
        <v>29</v>
      </c>
      <c r="Q200" s="2" t="s">
        <v>53</v>
      </c>
      <c r="R200" s="4">
        <f>IF(Q200="in situ",LOOKUP(M200,CURSOS!B$2:G$18,CURSOS!E$2:E$18),IF(Q200="ON LINE",LOOKUP(M200,CURSOS!B$2:G$18,CURSOS!F$2:F$18),IF(Q200="PERSONALIZADA",LOOKUP(M200,CURSOS!B$2:G$18,CURSOS!G$2:G$18),0)))</f>
        <v>6400</v>
      </c>
      <c r="S200" s="2" t="s">
        <v>54</v>
      </c>
      <c r="T200" s="2"/>
      <c r="U200" s="2" t="s">
        <v>55</v>
      </c>
    </row>
    <row r="201" ht="15.75" customHeight="1">
      <c r="A201" s="2" t="s">
        <v>485</v>
      </c>
      <c r="B201" s="2" t="s">
        <v>486</v>
      </c>
      <c r="C201" s="2" t="s">
        <v>95</v>
      </c>
      <c r="D201" s="2" t="s">
        <v>49</v>
      </c>
      <c r="E201" s="2" t="s">
        <v>25</v>
      </c>
      <c r="F201" s="2" t="s">
        <v>38</v>
      </c>
      <c r="G201" s="2">
        <v>22.0</v>
      </c>
      <c r="H201" s="2" t="str">
        <f t="shared" si="1"/>
        <v>DOMICILIO CONOCIDO M-00171</v>
      </c>
      <c r="I201" s="2" t="str">
        <f>LOOKUP(C201,EMPRESAS!B$1:B$11,EMPRESAS!D$1:D$11)</f>
        <v>XALAPA</v>
      </c>
      <c r="J201" s="2" t="str">
        <f t="shared" si="2"/>
        <v>CELULAR M-00171</v>
      </c>
      <c r="K201" s="2" t="str">
        <f t="shared" si="3"/>
        <v>M-00171@CORREO.COM</v>
      </c>
      <c r="L201" s="2" t="s">
        <v>9</v>
      </c>
      <c r="M201" s="2" t="s">
        <v>96</v>
      </c>
      <c r="N201" s="3">
        <f>VLOOKUP(M201,CURSOS!B$2:G$18,2,FALSE)</f>
        <v>20</v>
      </c>
      <c r="O201" s="2" t="s">
        <v>97</v>
      </c>
      <c r="P201" s="2" t="s">
        <v>42</v>
      </c>
      <c r="Q201" s="2" t="s">
        <v>53</v>
      </c>
      <c r="R201" s="4">
        <f>IF(Q201="in situ",LOOKUP(M201,CURSOS!B$2:G$18,CURSOS!E$2:E$18),IF(Q201="ON LINE",LOOKUP(M201,CURSOS!B$2:G$18,CURSOS!F$2:F$18),IF(Q201="PERSONALIZADA",LOOKUP(M201,CURSOS!B$2:G$18,CURSOS!G$2:G$18),0)))</f>
        <v>6400</v>
      </c>
      <c r="S201" s="2" t="s">
        <v>49</v>
      </c>
      <c r="T201" s="2" t="s">
        <v>98</v>
      </c>
      <c r="U201" s="2" t="s">
        <v>99</v>
      </c>
    </row>
    <row r="202" ht="15.75" customHeight="1">
      <c r="A202" s="2" t="s">
        <v>487</v>
      </c>
      <c r="B202" s="2" t="s">
        <v>488</v>
      </c>
      <c r="C202" s="2" t="s">
        <v>35</v>
      </c>
      <c r="D202" s="2" t="s">
        <v>49</v>
      </c>
      <c r="E202" s="2" t="s">
        <v>50</v>
      </c>
      <c r="F202" s="2" t="s">
        <v>38</v>
      </c>
      <c r="G202" s="2">
        <v>29.0</v>
      </c>
      <c r="H202" s="2" t="str">
        <f t="shared" si="1"/>
        <v>DOMICILIO CONOCIDO M-00359</v>
      </c>
      <c r="I202" s="2" t="str">
        <f>LOOKUP(C202,EMPRESAS!B$1:B$11,EMPRESAS!D$1:D$11)</f>
        <v>ACAYUCAN</v>
      </c>
      <c r="J202" s="2" t="str">
        <f t="shared" si="2"/>
        <v>CELULAR M-00359</v>
      </c>
      <c r="K202" s="2" t="str">
        <f t="shared" si="3"/>
        <v>M-00359@CORREO.COM</v>
      </c>
      <c r="L202" s="2" t="s">
        <v>39</v>
      </c>
      <c r="M202" s="2" t="s">
        <v>40</v>
      </c>
      <c r="N202" s="3">
        <f>VLOOKUP(M202,CURSOS!B$2:G$18,2,FALSE)</f>
        <v>20</v>
      </c>
      <c r="O202" s="2" t="s">
        <v>41</v>
      </c>
      <c r="P202" s="2" t="s">
        <v>42</v>
      </c>
      <c r="Q202" s="2" t="s">
        <v>30</v>
      </c>
      <c r="R202" s="4">
        <f>IF(Q202="in situ",LOOKUP(M202,CURSOS!B$2:G$18,CURSOS!E$2:E$18),IF(Q202="ON LINE",LOOKUP(M202,CURSOS!B$2:G$18,CURSOS!F$2:F$18),IF(Q202="PERSONALIZADA",LOOKUP(M202,CURSOS!B$2:G$18,CURSOS!G$2:G$18),0)))</f>
        <v>8000</v>
      </c>
      <c r="S202" s="2" t="s">
        <v>43</v>
      </c>
      <c r="T202" s="2" t="s">
        <v>44</v>
      </c>
      <c r="U202" s="2" t="s">
        <v>45</v>
      </c>
    </row>
    <row r="203" ht="15.75" customHeight="1">
      <c r="A203" s="2" t="s">
        <v>489</v>
      </c>
      <c r="B203" s="2" t="s">
        <v>490</v>
      </c>
      <c r="C203" s="2" t="s">
        <v>48</v>
      </c>
      <c r="D203" s="2" t="s">
        <v>49</v>
      </c>
      <c r="E203" s="2" t="s">
        <v>50</v>
      </c>
      <c r="F203" s="2" t="s">
        <v>38</v>
      </c>
      <c r="G203" s="2">
        <v>32.0</v>
      </c>
      <c r="H203" s="2" t="str">
        <f t="shared" si="1"/>
        <v>DOMICILIO CONOCIDO M-00415</v>
      </c>
      <c r="I203" s="2" t="str">
        <f>LOOKUP(C203,EMPRESAS!B$1:B$11,EMPRESAS!D$1:D$11)</f>
        <v>CÓRDOBA</v>
      </c>
      <c r="J203" s="2" t="str">
        <f t="shared" si="2"/>
        <v>CELULAR M-00415</v>
      </c>
      <c r="K203" s="2" t="str">
        <f t="shared" si="3"/>
        <v>M-00415@CORREO.COM</v>
      </c>
      <c r="L203" s="2" t="s">
        <v>51</v>
      </c>
      <c r="M203" s="2" t="s">
        <v>140</v>
      </c>
      <c r="N203" s="3">
        <f>VLOOKUP(M203,CURSOS!B$2:G$18,2,FALSE)</f>
        <v>20</v>
      </c>
      <c r="O203" s="2"/>
      <c r="P203" s="2" t="s">
        <v>78</v>
      </c>
      <c r="Q203" s="2" t="s">
        <v>53</v>
      </c>
      <c r="R203" s="4">
        <f>IF(Q203="in situ",LOOKUP(M203,CURSOS!B$2:G$18,CURSOS!E$2:E$18),IF(Q203="ON LINE",LOOKUP(M203,CURSOS!B$2:G$18,CURSOS!F$2:F$18),IF(Q203="PERSONALIZADA",LOOKUP(M203,CURSOS!B$2:G$18,CURSOS!G$2:G$18),0)))</f>
        <v>6400</v>
      </c>
      <c r="S203" s="2" t="s">
        <v>141</v>
      </c>
      <c r="T203" s="2"/>
      <c r="U203" s="2" t="s">
        <v>142</v>
      </c>
    </row>
    <row r="204" ht="15.75" customHeight="1">
      <c r="A204" s="2" t="s">
        <v>491</v>
      </c>
      <c r="B204" s="2" t="s">
        <v>492</v>
      </c>
      <c r="C204" s="2" t="s">
        <v>48</v>
      </c>
      <c r="D204" s="2" t="s">
        <v>49</v>
      </c>
      <c r="E204" s="2" t="s">
        <v>50</v>
      </c>
      <c r="F204" s="2" t="s">
        <v>38</v>
      </c>
      <c r="G204" s="2">
        <v>58.0</v>
      </c>
      <c r="H204" s="2" t="str">
        <f t="shared" si="1"/>
        <v>DOMICILIO CONOCIDO M-00416</v>
      </c>
      <c r="I204" s="2" t="str">
        <f>LOOKUP(C204,EMPRESAS!B$1:B$11,EMPRESAS!D$1:D$11)</f>
        <v>CÓRDOBA</v>
      </c>
      <c r="J204" s="2" t="str">
        <f t="shared" si="2"/>
        <v>CELULAR M-00416</v>
      </c>
      <c r="K204" s="2" t="str">
        <f t="shared" si="3"/>
        <v>M-00416@CORREO.COM</v>
      </c>
      <c r="L204" s="2" t="s">
        <v>51</v>
      </c>
      <c r="M204" s="2" t="s">
        <v>140</v>
      </c>
      <c r="N204" s="3">
        <f>VLOOKUP(M204,CURSOS!B$2:G$18,2,FALSE)</f>
        <v>20</v>
      </c>
      <c r="O204" s="2"/>
      <c r="P204" s="2" t="s">
        <v>78</v>
      </c>
      <c r="Q204" s="2" t="s">
        <v>53</v>
      </c>
      <c r="R204" s="4">
        <f>IF(Q204="in situ",LOOKUP(M204,CURSOS!B$2:G$18,CURSOS!E$2:E$18),IF(Q204="ON LINE",LOOKUP(M204,CURSOS!B$2:G$18,CURSOS!F$2:F$18),IF(Q204="PERSONALIZADA",LOOKUP(M204,CURSOS!B$2:G$18,CURSOS!G$2:G$18),0)))</f>
        <v>6400</v>
      </c>
      <c r="S204" s="2" t="s">
        <v>141</v>
      </c>
      <c r="T204" s="2"/>
      <c r="U204" s="2" t="s">
        <v>142</v>
      </c>
    </row>
    <row r="205" ht="15.75" customHeight="1">
      <c r="A205" s="2" t="s">
        <v>493</v>
      </c>
      <c r="B205" s="2" t="s">
        <v>494</v>
      </c>
      <c r="C205" s="2" t="s">
        <v>87</v>
      </c>
      <c r="D205" s="2" t="s">
        <v>59</v>
      </c>
      <c r="E205" s="2" t="s">
        <v>50</v>
      </c>
      <c r="F205" s="2" t="s">
        <v>38</v>
      </c>
      <c r="G205" s="2">
        <v>42.0</v>
      </c>
      <c r="H205" s="2" t="str">
        <f t="shared" si="1"/>
        <v>DOMICILIO CONOCIDO M-00122</v>
      </c>
      <c r="I205" s="2" t="str">
        <f>LOOKUP(C205,EMPRESAS!B$1:B$11,EMPRESAS!D$1:D$11)</f>
        <v>ORIZABA</v>
      </c>
      <c r="J205" s="2" t="str">
        <f t="shared" si="2"/>
        <v>CELULAR M-00122</v>
      </c>
      <c r="K205" s="2" t="str">
        <f t="shared" si="3"/>
        <v>M-00122@CORREO.COM</v>
      </c>
      <c r="L205" s="2" t="s">
        <v>88</v>
      </c>
      <c r="M205" s="2" t="s">
        <v>61</v>
      </c>
      <c r="N205" s="3">
        <f>VLOOKUP(M205,CURSOS!B$2:G$18,2,FALSE)</f>
        <v>25</v>
      </c>
      <c r="O205" s="2"/>
      <c r="P205" s="2" t="s">
        <v>89</v>
      </c>
      <c r="Q205" s="2" t="s">
        <v>53</v>
      </c>
      <c r="R205" s="4">
        <f>IF(Q205="in situ",LOOKUP(M205,CURSOS!B$2:G$18,CURSOS!E$2:E$18),IF(Q205="ON LINE",LOOKUP(M205,CURSOS!B$2:G$18,CURSOS!F$2:F$18),IF(Q205="PERSONALIZADA",LOOKUP(M205,CURSOS!B$2:G$18,CURSOS!G$2:G$18),0)))</f>
        <v>6400</v>
      </c>
      <c r="S205" s="2" t="s">
        <v>79</v>
      </c>
      <c r="T205" s="2"/>
      <c r="U205" s="2" t="s">
        <v>90</v>
      </c>
    </row>
    <row r="206" ht="15.75" customHeight="1">
      <c r="A206" s="2" t="s">
        <v>495</v>
      </c>
      <c r="B206" s="2" t="s">
        <v>496</v>
      </c>
      <c r="C206" s="2" t="s">
        <v>35</v>
      </c>
      <c r="D206" s="2" t="s">
        <v>59</v>
      </c>
      <c r="E206" s="2" t="s">
        <v>50</v>
      </c>
      <c r="F206" s="2" t="s">
        <v>38</v>
      </c>
      <c r="G206" s="2">
        <v>48.0</v>
      </c>
      <c r="H206" s="2" t="str">
        <f t="shared" si="1"/>
        <v>DOMICILIO CONOCIDO M-00360</v>
      </c>
      <c r="I206" s="2" t="str">
        <f>LOOKUP(C206,EMPRESAS!B$1:B$11,EMPRESAS!D$1:D$11)</f>
        <v>ACAYUCAN</v>
      </c>
      <c r="J206" s="2" t="str">
        <f t="shared" si="2"/>
        <v>CELULAR M-00360</v>
      </c>
      <c r="K206" s="2" t="str">
        <f t="shared" si="3"/>
        <v>M-00360@CORREO.COM</v>
      </c>
      <c r="L206" s="2" t="s">
        <v>39</v>
      </c>
      <c r="M206" s="2" t="s">
        <v>40</v>
      </c>
      <c r="N206" s="3">
        <f>VLOOKUP(M206,CURSOS!B$2:G$18,2,FALSE)</f>
        <v>20</v>
      </c>
      <c r="O206" s="2" t="s">
        <v>41</v>
      </c>
      <c r="P206" s="2" t="s">
        <v>42</v>
      </c>
      <c r="Q206" s="2" t="s">
        <v>30</v>
      </c>
      <c r="R206" s="4">
        <f>IF(Q206="in situ",LOOKUP(M206,CURSOS!B$2:G$18,CURSOS!E$2:E$18),IF(Q206="ON LINE",LOOKUP(M206,CURSOS!B$2:G$18,CURSOS!F$2:F$18),IF(Q206="PERSONALIZADA",LOOKUP(M206,CURSOS!B$2:G$18,CURSOS!G$2:G$18),0)))</f>
        <v>8000</v>
      </c>
      <c r="S206" s="2" t="s">
        <v>43</v>
      </c>
      <c r="T206" s="2" t="s">
        <v>44</v>
      </c>
      <c r="U206" s="2" t="s">
        <v>45</v>
      </c>
    </row>
    <row r="207" ht="15.75" customHeight="1">
      <c r="A207" s="2" t="s">
        <v>497</v>
      </c>
      <c r="B207" s="2" t="s">
        <v>498</v>
      </c>
      <c r="C207" s="2" t="s">
        <v>95</v>
      </c>
      <c r="D207" s="2" t="s">
        <v>24</v>
      </c>
      <c r="E207" s="2" t="s">
        <v>25</v>
      </c>
      <c r="F207" s="2" t="s">
        <v>26</v>
      </c>
      <c r="G207" s="2">
        <v>56.0</v>
      </c>
      <c r="H207" s="2" t="str">
        <f t="shared" si="1"/>
        <v>DOMICILIO CONOCIDO M-00172</v>
      </c>
      <c r="I207" s="2" t="str">
        <f>LOOKUP(C207,EMPRESAS!B$1:B$11,EMPRESAS!D$1:D$11)</f>
        <v>XALAPA</v>
      </c>
      <c r="J207" s="2" t="str">
        <f t="shared" si="2"/>
        <v>CELULAR M-00172</v>
      </c>
      <c r="K207" s="2" t="str">
        <f t="shared" si="3"/>
        <v>M-00172@CORREO.COM</v>
      </c>
      <c r="L207" s="2" t="s">
        <v>9</v>
      </c>
      <c r="M207" s="2" t="s">
        <v>96</v>
      </c>
      <c r="N207" s="3">
        <f>VLOOKUP(M207,CURSOS!B$2:G$18,2,FALSE)</f>
        <v>20</v>
      </c>
      <c r="O207" s="2" t="s">
        <v>97</v>
      </c>
      <c r="P207" s="2" t="s">
        <v>42</v>
      </c>
      <c r="Q207" s="2" t="s">
        <v>53</v>
      </c>
      <c r="R207" s="4">
        <f>IF(Q207="in situ",LOOKUP(M207,CURSOS!B$2:G$18,CURSOS!E$2:E$18),IF(Q207="ON LINE",LOOKUP(M207,CURSOS!B$2:G$18,CURSOS!F$2:F$18),IF(Q207="PERSONALIZADA",LOOKUP(M207,CURSOS!B$2:G$18,CURSOS!G$2:G$18),0)))</f>
        <v>6400</v>
      </c>
      <c r="S207" s="2" t="s">
        <v>49</v>
      </c>
      <c r="T207" s="2" t="s">
        <v>98</v>
      </c>
      <c r="U207" s="2" t="s">
        <v>99</v>
      </c>
    </row>
    <row r="208" ht="15.75" customHeight="1">
      <c r="A208" s="2" t="s">
        <v>499</v>
      </c>
      <c r="B208" s="2" t="s">
        <v>500</v>
      </c>
      <c r="C208" s="2" t="s">
        <v>23</v>
      </c>
      <c r="D208" s="2" t="s">
        <v>24</v>
      </c>
      <c r="E208" s="2" t="s">
        <v>284</v>
      </c>
      <c r="F208" s="2" t="s">
        <v>38</v>
      </c>
      <c r="G208" s="2">
        <v>18.0</v>
      </c>
      <c r="H208" s="2" t="str">
        <f t="shared" si="1"/>
        <v>DOMICILIO CONOCIDO M-00210</v>
      </c>
      <c r="I208" s="2" t="str">
        <f>LOOKUP(C208,EMPRESAS!B$1:B$11,EMPRESAS!D$1:D$11)</f>
        <v>CIUDAD DE MÉXICO</v>
      </c>
      <c r="J208" s="2" t="str">
        <f t="shared" si="2"/>
        <v>CELULAR M-00210</v>
      </c>
      <c r="K208" s="2" t="str">
        <f t="shared" si="3"/>
        <v>M-00210@CORREO.COM</v>
      </c>
      <c r="L208" s="2" t="s">
        <v>27</v>
      </c>
      <c r="M208" s="2" t="s">
        <v>28</v>
      </c>
      <c r="N208" s="3">
        <f>VLOOKUP(M208,CURSOS!B$2:G$18,2,FALSE)</f>
        <v>20</v>
      </c>
      <c r="O208" s="2"/>
      <c r="P208" s="2" t="s">
        <v>29</v>
      </c>
      <c r="Q208" s="2" t="s">
        <v>30</v>
      </c>
      <c r="R208" s="4">
        <f>IF(Q208="in situ",LOOKUP(M208,CURSOS!B$2:G$18,CURSOS!E$2:E$18),IF(Q208="ON LINE",LOOKUP(M208,CURSOS!B$2:G$18,CURSOS!F$2:F$18),IF(Q208="PERSONALIZADA",LOOKUP(M208,CURSOS!B$2:G$18,CURSOS!G$2:G$18),0)))</f>
        <v>8000</v>
      </c>
      <c r="S208" s="2" t="s">
        <v>31</v>
      </c>
      <c r="T208" s="2"/>
      <c r="U208" s="2" t="s">
        <v>32</v>
      </c>
    </row>
    <row r="209" ht="15.75" customHeight="1">
      <c r="A209" s="2" t="s">
        <v>501</v>
      </c>
      <c r="B209" s="2" t="s">
        <v>502</v>
      </c>
      <c r="C209" s="2" t="s">
        <v>58</v>
      </c>
      <c r="D209" s="2" t="s">
        <v>36</v>
      </c>
      <c r="E209" s="2" t="s">
        <v>50</v>
      </c>
      <c r="F209" s="2" t="s">
        <v>26</v>
      </c>
      <c r="G209" s="2">
        <v>55.0</v>
      </c>
      <c r="H209" s="2" t="str">
        <f t="shared" si="1"/>
        <v>DOMICILIO CONOCIDO M-00291</v>
      </c>
      <c r="I209" s="2" t="str">
        <f>LOOKUP(C209,EMPRESAS!B$1:B$11,EMPRESAS!D$1:D$11)</f>
        <v>OAXACA</v>
      </c>
      <c r="J209" s="2" t="str">
        <f t="shared" si="2"/>
        <v>CELULAR M-00291</v>
      </c>
      <c r="K209" s="2" t="str">
        <f t="shared" si="3"/>
        <v>M-00291@CORREO.COM</v>
      </c>
      <c r="L209" s="2" t="s">
        <v>60</v>
      </c>
      <c r="M209" s="2" t="s">
        <v>61</v>
      </c>
      <c r="N209" s="3">
        <f>VLOOKUP(M209,CURSOS!B$2:G$18,2,FALSE)</f>
        <v>25</v>
      </c>
      <c r="O209" s="2"/>
      <c r="P209" s="2" t="s">
        <v>78</v>
      </c>
      <c r="Q209" s="2" t="s">
        <v>53</v>
      </c>
      <c r="R209" s="4">
        <f>IF(Q209="in situ",LOOKUP(M209,CURSOS!B$2:G$18,CURSOS!E$2:E$18),IF(Q209="ON LINE",LOOKUP(M209,CURSOS!B$2:G$18,CURSOS!F$2:F$18),IF(Q209="PERSONALIZADA",LOOKUP(M209,CURSOS!B$2:G$18,CURSOS!G$2:G$18),0)))</f>
        <v>6400</v>
      </c>
      <c r="S209" s="2" t="s">
        <v>346</v>
      </c>
      <c r="T209" s="2"/>
      <c r="U209" s="2" t="s">
        <v>347</v>
      </c>
    </row>
    <row r="210" ht="15.75" customHeight="1">
      <c r="A210" s="2" t="s">
        <v>503</v>
      </c>
      <c r="B210" s="2" t="s">
        <v>504</v>
      </c>
      <c r="C210" s="2" t="s">
        <v>48</v>
      </c>
      <c r="D210" s="2" t="s">
        <v>49</v>
      </c>
      <c r="E210" s="2" t="s">
        <v>50</v>
      </c>
      <c r="F210" s="2" t="s">
        <v>38</v>
      </c>
      <c r="G210" s="2">
        <v>31.0</v>
      </c>
      <c r="H210" s="2" t="str">
        <f t="shared" si="1"/>
        <v>DOMICILIO CONOCIDO M-00417</v>
      </c>
      <c r="I210" s="2" t="str">
        <f>LOOKUP(C210,EMPRESAS!B$1:B$11,EMPRESAS!D$1:D$11)</f>
        <v>CÓRDOBA</v>
      </c>
      <c r="J210" s="2" t="str">
        <f t="shared" si="2"/>
        <v>CELULAR M-00417</v>
      </c>
      <c r="K210" s="2" t="str">
        <f t="shared" si="3"/>
        <v>M-00417@CORREO.COM</v>
      </c>
      <c r="L210" s="2" t="s">
        <v>51</v>
      </c>
      <c r="M210" s="2" t="s">
        <v>140</v>
      </c>
      <c r="N210" s="3">
        <f>VLOOKUP(M210,CURSOS!B$2:G$18,2,FALSE)</f>
        <v>20</v>
      </c>
      <c r="O210" s="2"/>
      <c r="P210" s="2" t="s">
        <v>78</v>
      </c>
      <c r="Q210" s="2" t="s">
        <v>53</v>
      </c>
      <c r="R210" s="4">
        <f>IF(Q210="in situ",LOOKUP(M210,CURSOS!B$2:G$18,CURSOS!E$2:E$18),IF(Q210="ON LINE",LOOKUP(M210,CURSOS!B$2:G$18,CURSOS!F$2:F$18),IF(Q210="PERSONALIZADA",LOOKUP(M210,CURSOS!B$2:G$18,CURSOS!G$2:G$18),0)))</f>
        <v>6400</v>
      </c>
      <c r="S210" s="2" t="s">
        <v>141</v>
      </c>
      <c r="T210" s="2"/>
      <c r="U210" s="2" t="s">
        <v>142</v>
      </c>
    </row>
    <row r="211" ht="15.75" customHeight="1">
      <c r="A211" s="2" t="s">
        <v>505</v>
      </c>
      <c r="B211" s="2" t="s">
        <v>506</v>
      </c>
      <c r="C211" s="2" t="s">
        <v>48</v>
      </c>
      <c r="D211" s="2" t="s">
        <v>59</v>
      </c>
      <c r="E211" s="2" t="s">
        <v>50</v>
      </c>
      <c r="F211" s="2" t="s">
        <v>38</v>
      </c>
      <c r="G211" s="2">
        <v>34.0</v>
      </c>
      <c r="H211" s="2" t="str">
        <f t="shared" si="1"/>
        <v>DOMICILIO CONOCIDO M-00418</v>
      </c>
      <c r="I211" s="2" t="str">
        <f>LOOKUP(C211,EMPRESAS!B$1:B$11,EMPRESAS!D$1:D$11)</f>
        <v>CÓRDOBA</v>
      </c>
      <c r="J211" s="2" t="str">
        <f t="shared" si="2"/>
        <v>CELULAR M-00418</v>
      </c>
      <c r="K211" s="2" t="str">
        <f t="shared" si="3"/>
        <v>M-00418@CORREO.COM</v>
      </c>
      <c r="L211" s="2" t="s">
        <v>51</v>
      </c>
      <c r="M211" s="2" t="s">
        <v>140</v>
      </c>
      <c r="N211" s="3">
        <f>VLOOKUP(M211,CURSOS!B$2:G$18,2,FALSE)</f>
        <v>20</v>
      </c>
      <c r="O211" s="2"/>
      <c r="P211" s="2" t="s">
        <v>78</v>
      </c>
      <c r="Q211" s="2" t="s">
        <v>53</v>
      </c>
      <c r="R211" s="4">
        <f>IF(Q211="in situ",LOOKUP(M211,CURSOS!B$2:G$18,CURSOS!E$2:E$18),IF(Q211="ON LINE",LOOKUP(M211,CURSOS!B$2:G$18,CURSOS!F$2:F$18),IF(Q211="PERSONALIZADA",LOOKUP(M211,CURSOS!B$2:G$18,CURSOS!G$2:G$18),0)))</f>
        <v>6400</v>
      </c>
      <c r="S211" s="2" t="s">
        <v>141</v>
      </c>
      <c r="T211" s="2"/>
      <c r="U211" s="2" t="s">
        <v>142</v>
      </c>
    </row>
    <row r="212" ht="15.75" customHeight="1">
      <c r="A212" s="2" t="s">
        <v>507</v>
      </c>
      <c r="B212" s="2" t="s">
        <v>508</v>
      </c>
      <c r="C212" s="2" t="s">
        <v>35</v>
      </c>
      <c r="D212" s="2" t="s">
        <v>24</v>
      </c>
      <c r="E212" s="2" t="s">
        <v>50</v>
      </c>
      <c r="F212" s="2" t="s">
        <v>26</v>
      </c>
      <c r="G212" s="2">
        <v>32.0</v>
      </c>
      <c r="H212" s="2" t="str">
        <f t="shared" si="1"/>
        <v>DOMICILIO CONOCIDO M-00361</v>
      </c>
      <c r="I212" s="2" t="str">
        <f>LOOKUP(C212,EMPRESAS!B$1:B$11,EMPRESAS!D$1:D$11)</f>
        <v>ACAYUCAN</v>
      </c>
      <c r="J212" s="2" t="str">
        <f t="shared" si="2"/>
        <v>CELULAR M-00361</v>
      </c>
      <c r="K212" s="2" t="str">
        <f t="shared" si="3"/>
        <v>M-00361@CORREO.COM</v>
      </c>
      <c r="L212" s="2" t="s">
        <v>39</v>
      </c>
      <c r="M212" s="2" t="s">
        <v>40</v>
      </c>
      <c r="N212" s="3">
        <f>VLOOKUP(M212,CURSOS!B$2:G$18,2,FALSE)</f>
        <v>20</v>
      </c>
      <c r="O212" s="2" t="s">
        <v>41</v>
      </c>
      <c r="P212" s="2" t="s">
        <v>42</v>
      </c>
      <c r="Q212" s="2" t="s">
        <v>30</v>
      </c>
      <c r="R212" s="4">
        <f>IF(Q212="in situ",LOOKUP(M212,CURSOS!B$2:G$18,CURSOS!E$2:E$18),IF(Q212="ON LINE",LOOKUP(M212,CURSOS!B$2:G$18,CURSOS!F$2:F$18),IF(Q212="PERSONALIZADA",LOOKUP(M212,CURSOS!B$2:G$18,CURSOS!G$2:G$18),0)))</f>
        <v>8000</v>
      </c>
      <c r="S212" s="2" t="s">
        <v>43</v>
      </c>
      <c r="T212" s="2" t="s">
        <v>44</v>
      </c>
      <c r="U212" s="2" t="s">
        <v>45</v>
      </c>
    </row>
    <row r="213" ht="15.75" customHeight="1">
      <c r="A213" s="2" t="s">
        <v>509</v>
      </c>
      <c r="B213" s="2" t="s">
        <v>510</v>
      </c>
      <c r="C213" s="2" t="s">
        <v>76</v>
      </c>
      <c r="D213" s="2" t="s">
        <v>36</v>
      </c>
      <c r="E213" s="2" t="s">
        <v>50</v>
      </c>
      <c r="F213" s="2" t="s">
        <v>38</v>
      </c>
      <c r="G213" s="2">
        <v>18.0</v>
      </c>
      <c r="H213" s="2" t="str">
        <f t="shared" si="1"/>
        <v>DOMICILIO CONOCIDO M-00327</v>
      </c>
      <c r="I213" s="2" t="str">
        <f>LOOKUP(C213,EMPRESAS!B$1:B$11,EMPRESAS!D$1:D$11)</f>
        <v>POZA RICA</v>
      </c>
      <c r="J213" s="2" t="str">
        <f t="shared" si="2"/>
        <v>CELULAR M-00327</v>
      </c>
      <c r="K213" s="2" t="str">
        <f t="shared" si="3"/>
        <v>M-00327@CORREO.COM</v>
      </c>
      <c r="L213" s="2" t="s">
        <v>51</v>
      </c>
      <c r="M213" s="2" t="s">
        <v>436</v>
      </c>
      <c r="N213" s="3">
        <f>VLOOKUP(M213,CURSOS!B$2:G$18,2,FALSE)</f>
        <v>24</v>
      </c>
      <c r="O213" s="2"/>
      <c r="P213" s="2" t="s">
        <v>29</v>
      </c>
      <c r="Q213" s="2" t="s">
        <v>53</v>
      </c>
      <c r="R213" s="4">
        <f>IF(Q213="in situ",LOOKUP(M213,CURSOS!B$2:G$18,CURSOS!E$2:E$18),IF(Q213="ON LINE",LOOKUP(M213,CURSOS!B$2:G$18,CURSOS!F$2:F$18),IF(Q213="PERSONALIZADA",LOOKUP(M213,CURSOS!B$2:G$18,CURSOS!G$2:G$18),0)))</f>
        <v>6400</v>
      </c>
      <c r="S213" s="2" t="s">
        <v>54</v>
      </c>
      <c r="T213" s="2"/>
      <c r="U213" s="2" t="s">
        <v>55</v>
      </c>
    </row>
    <row r="214" ht="15.75" customHeight="1">
      <c r="A214" s="2" t="s">
        <v>511</v>
      </c>
      <c r="B214" s="2" t="s">
        <v>512</v>
      </c>
      <c r="C214" s="2" t="s">
        <v>76</v>
      </c>
      <c r="D214" s="2" t="s">
        <v>49</v>
      </c>
      <c r="E214" s="2" t="s">
        <v>50</v>
      </c>
      <c r="F214" s="2" t="s">
        <v>38</v>
      </c>
      <c r="G214" s="2">
        <v>18.0</v>
      </c>
      <c r="H214" s="2" t="str">
        <f t="shared" si="1"/>
        <v>DOMICILIO CONOCIDO M-00328</v>
      </c>
      <c r="I214" s="2" t="str">
        <f>LOOKUP(C214,EMPRESAS!B$1:B$11,EMPRESAS!D$1:D$11)</f>
        <v>POZA RICA</v>
      </c>
      <c r="J214" s="2" t="str">
        <f t="shared" si="2"/>
        <v>CELULAR M-00328</v>
      </c>
      <c r="K214" s="2" t="str">
        <f t="shared" si="3"/>
        <v>M-00328@CORREO.COM</v>
      </c>
      <c r="L214" s="2" t="s">
        <v>51</v>
      </c>
      <c r="M214" s="2" t="s">
        <v>436</v>
      </c>
      <c r="N214" s="3">
        <f>VLOOKUP(M214,CURSOS!B$2:G$18,2,FALSE)</f>
        <v>24</v>
      </c>
      <c r="O214" s="2"/>
      <c r="P214" s="2" t="s">
        <v>29</v>
      </c>
      <c r="Q214" s="2" t="s">
        <v>53</v>
      </c>
      <c r="R214" s="4">
        <f>IF(Q214="in situ",LOOKUP(M214,CURSOS!B$2:G$18,CURSOS!E$2:E$18),IF(Q214="ON LINE",LOOKUP(M214,CURSOS!B$2:G$18,CURSOS!F$2:F$18),IF(Q214="PERSONALIZADA",LOOKUP(M214,CURSOS!B$2:G$18,CURSOS!G$2:G$18),0)))</f>
        <v>6400</v>
      </c>
      <c r="S214" s="2" t="s">
        <v>54</v>
      </c>
      <c r="T214" s="2"/>
      <c r="U214" s="2" t="s">
        <v>55</v>
      </c>
    </row>
    <row r="215" ht="15.75" customHeight="1">
      <c r="A215" s="2" t="s">
        <v>513</v>
      </c>
      <c r="B215" s="2" t="s">
        <v>514</v>
      </c>
      <c r="C215" s="2" t="s">
        <v>95</v>
      </c>
      <c r="D215" s="2" t="s">
        <v>59</v>
      </c>
      <c r="E215" s="2" t="s">
        <v>25</v>
      </c>
      <c r="F215" s="2" t="s">
        <v>38</v>
      </c>
      <c r="G215" s="2">
        <v>57.0</v>
      </c>
      <c r="H215" s="2" t="str">
        <f t="shared" si="1"/>
        <v>DOMICILIO CONOCIDO M-00173</v>
      </c>
      <c r="I215" s="2" t="str">
        <f>LOOKUP(C215,EMPRESAS!B$1:B$11,EMPRESAS!D$1:D$11)</f>
        <v>XALAPA</v>
      </c>
      <c r="J215" s="2" t="str">
        <f t="shared" si="2"/>
        <v>CELULAR M-00173</v>
      </c>
      <c r="K215" s="2" t="str">
        <f t="shared" si="3"/>
        <v>M-00173@CORREO.COM</v>
      </c>
      <c r="L215" s="2" t="s">
        <v>9</v>
      </c>
      <c r="M215" s="2" t="s">
        <v>96</v>
      </c>
      <c r="N215" s="3">
        <f>VLOOKUP(M215,CURSOS!B$2:G$18,2,FALSE)</f>
        <v>20</v>
      </c>
      <c r="O215" s="2" t="s">
        <v>97</v>
      </c>
      <c r="P215" s="2" t="s">
        <v>42</v>
      </c>
      <c r="Q215" s="2" t="s">
        <v>53</v>
      </c>
      <c r="R215" s="4">
        <f>IF(Q215="in situ",LOOKUP(M215,CURSOS!B$2:G$18,CURSOS!E$2:E$18),IF(Q215="ON LINE",LOOKUP(M215,CURSOS!B$2:G$18,CURSOS!F$2:F$18),IF(Q215="PERSONALIZADA",LOOKUP(M215,CURSOS!B$2:G$18,CURSOS!G$2:G$18),0)))</f>
        <v>6400</v>
      </c>
      <c r="S215" s="2" t="s">
        <v>49</v>
      </c>
      <c r="T215" s="2" t="s">
        <v>98</v>
      </c>
      <c r="U215" s="2" t="s">
        <v>99</v>
      </c>
    </row>
    <row r="216" ht="15.75" customHeight="1">
      <c r="A216" s="2" t="s">
        <v>515</v>
      </c>
      <c r="B216" s="2" t="s">
        <v>516</v>
      </c>
      <c r="C216" s="2" t="s">
        <v>95</v>
      </c>
      <c r="D216" s="2" t="s">
        <v>49</v>
      </c>
      <c r="E216" s="2" t="s">
        <v>25</v>
      </c>
      <c r="F216" s="2" t="s">
        <v>38</v>
      </c>
      <c r="G216" s="2">
        <v>52.0</v>
      </c>
      <c r="H216" s="2" t="str">
        <f t="shared" si="1"/>
        <v>DOMICILIO CONOCIDO M-00174</v>
      </c>
      <c r="I216" s="2" t="str">
        <f>LOOKUP(C216,EMPRESAS!B$1:B$11,EMPRESAS!D$1:D$11)</f>
        <v>XALAPA</v>
      </c>
      <c r="J216" s="2" t="str">
        <f t="shared" si="2"/>
        <v>CELULAR M-00174</v>
      </c>
      <c r="K216" s="2" t="str">
        <f t="shared" si="3"/>
        <v>M-00174@CORREO.COM</v>
      </c>
      <c r="L216" s="2" t="s">
        <v>9</v>
      </c>
      <c r="M216" s="2" t="s">
        <v>96</v>
      </c>
      <c r="N216" s="3">
        <f>VLOOKUP(M216,CURSOS!B$2:G$18,2,FALSE)</f>
        <v>20</v>
      </c>
      <c r="O216" s="2" t="s">
        <v>97</v>
      </c>
      <c r="P216" s="2" t="s">
        <v>42</v>
      </c>
      <c r="Q216" s="2" t="s">
        <v>53</v>
      </c>
      <c r="R216" s="4">
        <f>IF(Q216="in situ",LOOKUP(M216,CURSOS!B$2:G$18,CURSOS!E$2:E$18),IF(Q216="ON LINE",LOOKUP(M216,CURSOS!B$2:G$18,CURSOS!F$2:F$18),IF(Q216="PERSONALIZADA",LOOKUP(M216,CURSOS!B$2:G$18,CURSOS!G$2:G$18),0)))</f>
        <v>6400</v>
      </c>
      <c r="S216" s="2" t="s">
        <v>49</v>
      </c>
      <c r="T216" s="2" t="s">
        <v>98</v>
      </c>
      <c r="U216" s="2" t="s">
        <v>99</v>
      </c>
    </row>
    <row r="217" ht="15.75" customHeight="1">
      <c r="A217" s="2" t="s">
        <v>517</v>
      </c>
      <c r="B217" s="2" t="s">
        <v>518</v>
      </c>
      <c r="C217" s="2" t="s">
        <v>76</v>
      </c>
      <c r="D217" s="2" t="s">
        <v>59</v>
      </c>
      <c r="E217" s="2" t="s">
        <v>50</v>
      </c>
      <c r="F217" s="2" t="s">
        <v>38</v>
      </c>
      <c r="G217" s="2">
        <v>32.0</v>
      </c>
      <c r="H217" s="2" t="str">
        <f t="shared" si="1"/>
        <v>DOMICILIO CONOCIDO M-00329</v>
      </c>
      <c r="I217" s="2" t="str">
        <f>LOOKUP(C217,EMPRESAS!B$1:B$11,EMPRESAS!D$1:D$11)</f>
        <v>POZA RICA</v>
      </c>
      <c r="J217" s="2" t="str">
        <f t="shared" si="2"/>
        <v>CELULAR M-00329</v>
      </c>
      <c r="K217" s="2" t="str">
        <f t="shared" si="3"/>
        <v>M-00329@CORREO.COM</v>
      </c>
      <c r="L217" s="2" t="s">
        <v>51</v>
      </c>
      <c r="M217" s="2" t="s">
        <v>436</v>
      </c>
      <c r="N217" s="3">
        <f>VLOOKUP(M217,CURSOS!B$2:G$18,2,FALSE)</f>
        <v>24</v>
      </c>
      <c r="O217" s="2"/>
      <c r="P217" s="2" t="s">
        <v>29</v>
      </c>
      <c r="Q217" s="2" t="s">
        <v>53</v>
      </c>
      <c r="R217" s="4">
        <f>IF(Q217="in situ",LOOKUP(M217,CURSOS!B$2:G$18,CURSOS!E$2:E$18),IF(Q217="ON LINE",LOOKUP(M217,CURSOS!B$2:G$18,CURSOS!F$2:F$18),IF(Q217="PERSONALIZADA",LOOKUP(M217,CURSOS!B$2:G$18,CURSOS!G$2:G$18),0)))</f>
        <v>6400</v>
      </c>
      <c r="S217" s="2" t="s">
        <v>54</v>
      </c>
      <c r="T217" s="2"/>
      <c r="U217" s="2" t="s">
        <v>55</v>
      </c>
    </row>
    <row r="218" ht="15.75" customHeight="1">
      <c r="A218" s="2" t="s">
        <v>519</v>
      </c>
      <c r="B218" s="2" t="s">
        <v>520</v>
      </c>
      <c r="C218" s="2" t="s">
        <v>76</v>
      </c>
      <c r="D218" s="2" t="s">
        <v>49</v>
      </c>
      <c r="E218" s="2" t="s">
        <v>50</v>
      </c>
      <c r="F218" s="2" t="s">
        <v>38</v>
      </c>
      <c r="G218" s="2">
        <v>59.0</v>
      </c>
      <c r="H218" s="2" t="str">
        <f t="shared" si="1"/>
        <v>DOMICILIO CONOCIDO M-00330</v>
      </c>
      <c r="I218" s="2" t="str">
        <f>LOOKUP(C218,EMPRESAS!B$1:B$11,EMPRESAS!D$1:D$11)</f>
        <v>POZA RICA</v>
      </c>
      <c r="J218" s="2" t="str">
        <f t="shared" si="2"/>
        <v>CELULAR M-00330</v>
      </c>
      <c r="K218" s="2" t="str">
        <f t="shared" si="3"/>
        <v>M-00330@CORREO.COM</v>
      </c>
      <c r="L218" s="2" t="s">
        <v>51</v>
      </c>
      <c r="M218" s="2" t="s">
        <v>436</v>
      </c>
      <c r="N218" s="3">
        <f>VLOOKUP(M218,CURSOS!B$2:G$18,2,FALSE)</f>
        <v>24</v>
      </c>
      <c r="O218" s="2"/>
      <c r="P218" s="2" t="s">
        <v>29</v>
      </c>
      <c r="Q218" s="2" t="s">
        <v>53</v>
      </c>
      <c r="R218" s="4">
        <f>IF(Q218="in situ",LOOKUP(M218,CURSOS!B$2:G$18,CURSOS!E$2:E$18),IF(Q218="ON LINE",LOOKUP(M218,CURSOS!B$2:G$18,CURSOS!F$2:F$18),IF(Q218="PERSONALIZADA",LOOKUP(M218,CURSOS!B$2:G$18,CURSOS!G$2:G$18),0)))</f>
        <v>6400</v>
      </c>
      <c r="S218" s="2" t="s">
        <v>54</v>
      </c>
      <c r="T218" s="2"/>
      <c r="U218" s="2" t="s">
        <v>55</v>
      </c>
    </row>
    <row r="219" ht="15.75" customHeight="1">
      <c r="A219" s="2" t="s">
        <v>521</v>
      </c>
      <c r="B219" s="2" t="s">
        <v>522</v>
      </c>
      <c r="C219" s="2" t="s">
        <v>95</v>
      </c>
      <c r="D219" s="2" t="s">
        <v>59</v>
      </c>
      <c r="E219" s="2" t="s">
        <v>25</v>
      </c>
      <c r="F219" s="2" t="s">
        <v>38</v>
      </c>
      <c r="G219" s="2">
        <v>55.0</v>
      </c>
      <c r="H219" s="2" t="str">
        <f t="shared" si="1"/>
        <v>DOMICILIO CONOCIDO M-00175</v>
      </c>
      <c r="I219" s="2" t="str">
        <f>LOOKUP(C219,EMPRESAS!B$1:B$11,EMPRESAS!D$1:D$11)</f>
        <v>XALAPA</v>
      </c>
      <c r="J219" s="2" t="str">
        <f t="shared" si="2"/>
        <v>CELULAR M-00175</v>
      </c>
      <c r="K219" s="2" t="str">
        <f t="shared" si="3"/>
        <v>M-00175@CORREO.COM</v>
      </c>
      <c r="L219" s="2" t="s">
        <v>9</v>
      </c>
      <c r="M219" s="2" t="s">
        <v>96</v>
      </c>
      <c r="N219" s="3">
        <f>VLOOKUP(M219,CURSOS!B$2:G$18,2,FALSE)</f>
        <v>20</v>
      </c>
      <c r="O219" s="2" t="s">
        <v>97</v>
      </c>
      <c r="P219" s="2" t="s">
        <v>42</v>
      </c>
      <c r="Q219" s="2" t="s">
        <v>53</v>
      </c>
      <c r="R219" s="4">
        <f>IF(Q219="in situ",LOOKUP(M219,CURSOS!B$2:G$18,CURSOS!E$2:E$18),IF(Q219="ON LINE",LOOKUP(M219,CURSOS!B$2:G$18,CURSOS!F$2:F$18),IF(Q219="PERSONALIZADA",LOOKUP(M219,CURSOS!B$2:G$18,CURSOS!G$2:G$18),0)))</f>
        <v>6400</v>
      </c>
      <c r="S219" s="2" t="s">
        <v>49</v>
      </c>
      <c r="T219" s="2" t="s">
        <v>98</v>
      </c>
      <c r="U219" s="2" t="s">
        <v>99</v>
      </c>
    </row>
    <row r="220" ht="15.75" customHeight="1">
      <c r="A220" s="2" t="s">
        <v>523</v>
      </c>
      <c r="B220" s="2" t="s">
        <v>524</v>
      </c>
      <c r="C220" s="2" t="s">
        <v>48</v>
      </c>
      <c r="D220" s="2" t="s">
        <v>49</v>
      </c>
      <c r="E220" s="2" t="s">
        <v>284</v>
      </c>
      <c r="F220" s="2" t="s">
        <v>38</v>
      </c>
      <c r="G220" s="2">
        <v>45.0</v>
      </c>
      <c r="H220" s="2" t="str">
        <f t="shared" si="1"/>
        <v>DOMICILIO CONOCIDO M-00419</v>
      </c>
      <c r="I220" s="2" t="str">
        <f>LOOKUP(C220,EMPRESAS!B$1:B$11,EMPRESAS!D$1:D$11)</f>
        <v>CÓRDOBA</v>
      </c>
      <c r="J220" s="2" t="str">
        <f t="shared" si="2"/>
        <v>CELULAR M-00419</v>
      </c>
      <c r="K220" s="2" t="str">
        <f t="shared" si="3"/>
        <v>M-00419@CORREO.COM</v>
      </c>
      <c r="L220" s="2" t="s">
        <v>51</v>
      </c>
      <c r="M220" s="2" t="s">
        <v>140</v>
      </c>
      <c r="N220" s="3">
        <f>VLOOKUP(M220,CURSOS!B$2:G$18,2,FALSE)</f>
        <v>20</v>
      </c>
      <c r="O220" s="2"/>
      <c r="P220" s="2" t="s">
        <v>78</v>
      </c>
      <c r="Q220" s="2" t="s">
        <v>53</v>
      </c>
      <c r="R220" s="4">
        <f>IF(Q220="in situ",LOOKUP(M220,CURSOS!B$2:G$18,CURSOS!E$2:E$18),IF(Q220="ON LINE",LOOKUP(M220,CURSOS!B$2:G$18,CURSOS!F$2:F$18),IF(Q220="PERSONALIZADA",LOOKUP(M220,CURSOS!B$2:G$18,CURSOS!G$2:G$18),0)))</f>
        <v>6400</v>
      </c>
      <c r="S220" s="2" t="s">
        <v>141</v>
      </c>
      <c r="T220" s="2"/>
      <c r="U220" s="2" t="s">
        <v>142</v>
      </c>
    </row>
    <row r="221" ht="15.75" customHeight="1">
      <c r="A221" s="2" t="s">
        <v>525</v>
      </c>
      <c r="B221" s="2" t="s">
        <v>526</v>
      </c>
      <c r="C221" s="2" t="s">
        <v>58</v>
      </c>
      <c r="D221" s="2" t="s">
        <v>59</v>
      </c>
      <c r="E221" s="2" t="s">
        <v>50</v>
      </c>
      <c r="F221" s="2" t="s">
        <v>38</v>
      </c>
      <c r="G221" s="2">
        <v>31.0</v>
      </c>
      <c r="H221" s="2" t="str">
        <f t="shared" si="1"/>
        <v>DOMICILIO CONOCIDO M-00292</v>
      </c>
      <c r="I221" s="2" t="str">
        <f>LOOKUP(C221,EMPRESAS!B$1:B$11,EMPRESAS!D$1:D$11)</f>
        <v>OAXACA</v>
      </c>
      <c r="J221" s="2" t="str">
        <f t="shared" si="2"/>
        <v>CELULAR M-00292</v>
      </c>
      <c r="K221" s="2" t="str">
        <f t="shared" si="3"/>
        <v>M-00292@CORREO.COM</v>
      </c>
      <c r="L221" s="2" t="s">
        <v>60</v>
      </c>
      <c r="M221" s="2" t="s">
        <v>61</v>
      </c>
      <c r="N221" s="3">
        <f>VLOOKUP(M221,CURSOS!B$2:G$18,2,FALSE)</f>
        <v>25</v>
      </c>
      <c r="O221" s="2" t="s">
        <v>62</v>
      </c>
      <c r="P221" s="2" t="s">
        <v>42</v>
      </c>
      <c r="Q221" s="2" t="s">
        <v>53</v>
      </c>
      <c r="R221" s="4">
        <f>IF(Q221="in situ",LOOKUP(M221,CURSOS!B$2:G$18,CURSOS!E$2:E$18),IF(Q221="ON LINE",LOOKUP(M221,CURSOS!B$2:G$18,CURSOS!F$2:F$18),IF(Q221="PERSONALIZADA",LOOKUP(M221,CURSOS!B$2:G$18,CURSOS!G$2:G$18),0)))</f>
        <v>6400</v>
      </c>
      <c r="S221" s="2" t="s">
        <v>24</v>
      </c>
      <c r="T221" s="2" t="s">
        <v>44</v>
      </c>
      <c r="U221" s="2" t="s">
        <v>63</v>
      </c>
    </row>
    <row r="222" ht="15.75" customHeight="1">
      <c r="A222" s="2" t="s">
        <v>527</v>
      </c>
      <c r="B222" s="2" t="s">
        <v>528</v>
      </c>
      <c r="C222" s="2" t="s">
        <v>58</v>
      </c>
      <c r="D222" s="2" t="s">
        <v>59</v>
      </c>
      <c r="E222" s="2" t="s">
        <v>50</v>
      </c>
      <c r="F222" s="2" t="s">
        <v>26</v>
      </c>
      <c r="G222" s="2">
        <v>23.0</v>
      </c>
      <c r="H222" s="2" t="str">
        <f t="shared" si="1"/>
        <v>DOMICILIO CONOCIDO M-00293</v>
      </c>
      <c r="I222" s="2" t="str">
        <f>LOOKUP(C222,EMPRESAS!B$1:B$11,EMPRESAS!D$1:D$11)</f>
        <v>OAXACA</v>
      </c>
      <c r="J222" s="2" t="str">
        <f t="shared" si="2"/>
        <v>CELULAR M-00293</v>
      </c>
      <c r="K222" s="2" t="str">
        <f t="shared" si="3"/>
        <v>M-00293@CORREO.COM</v>
      </c>
      <c r="L222" s="2" t="s">
        <v>60</v>
      </c>
      <c r="M222" s="2" t="s">
        <v>61</v>
      </c>
      <c r="N222" s="3">
        <f>VLOOKUP(M222,CURSOS!B$2:G$18,2,FALSE)</f>
        <v>25</v>
      </c>
      <c r="O222" s="2" t="s">
        <v>62</v>
      </c>
      <c r="P222" s="2" t="s">
        <v>42</v>
      </c>
      <c r="Q222" s="2" t="s">
        <v>53</v>
      </c>
      <c r="R222" s="4">
        <f>IF(Q222="in situ",LOOKUP(M222,CURSOS!B$2:G$18,CURSOS!E$2:E$18),IF(Q222="ON LINE",LOOKUP(M222,CURSOS!B$2:G$18,CURSOS!F$2:F$18),IF(Q222="PERSONALIZADA",LOOKUP(M222,CURSOS!B$2:G$18,CURSOS!G$2:G$18),0)))</f>
        <v>6400</v>
      </c>
      <c r="S222" s="2" t="s">
        <v>24</v>
      </c>
      <c r="T222" s="2" t="s">
        <v>44</v>
      </c>
      <c r="U222" s="2" t="s">
        <v>63</v>
      </c>
    </row>
    <row r="223" ht="15.75" customHeight="1">
      <c r="A223" s="2" t="s">
        <v>529</v>
      </c>
      <c r="B223" s="2" t="s">
        <v>530</v>
      </c>
      <c r="C223" s="2" t="s">
        <v>95</v>
      </c>
      <c r="D223" s="2" t="s">
        <v>59</v>
      </c>
      <c r="E223" s="2" t="s">
        <v>25</v>
      </c>
      <c r="F223" s="2" t="s">
        <v>38</v>
      </c>
      <c r="G223" s="2">
        <v>59.0</v>
      </c>
      <c r="H223" s="2" t="str">
        <f t="shared" si="1"/>
        <v>DOMICILIO CONOCIDO M-00176</v>
      </c>
      <c r="I223" s="2" t="str">
        <f>LOOKUP(C223,EMPRESAS!B$1:B$11,EMPRESAS!D$1:D$11)</f>
        <v>XALAPA</v>
      </c>
      <c r="J223" s="2" t="str">
        <f t="shared" si="2"/>
        <v>CELULAR M-00176</v>
      </c>
      <c r="K223" s="2" t="str">
        <f t="shared" si="3"/>
        <v>M-00176@CORREO.COM</v>
      </c>
      <c r="L223" s="2" t="s">
        <v>9</v>
      </c>
      <c r="M223" s="2" t="s">
        <v>96</v>
      </c>
      <c r="N223" s="3">
        <f>VLOOKUP(M223,CURSOS!B$2:G$18,2,FALSE)</f>
        <v>20</v>
      </c>
      <c r="O223" s="2" t="s">
        <v>97</v>
      </c>
      <c r="P223" s="2" t="s">
        <v>42</v>
      </c>
      <c r="Q223" s="2" t="s">
        <v>53</v>
      </c>
      <c r="R223" s="4">
        <f>IF(Q223="in situ",LOOKUP(M223,CURSOS!B$2:G$18,CURSOS!E$2:E$18),IF(Q223="ON LINE",LOOKUP(M223,CURSOS!B$2:G$18,CURSOS!F$2:F$18),IF(Q223="PERSONALIZADA",LOOKUP(M223,CURSOS!B$2:G$18,CURSOS!G$2:G$18),0)))</f>
        <v>6400</v>
      </c>
      <c r="S223" s="2" t="s">
        <v>49</v>
      </c>
      <c r="T223" s="2" t="s">
        <v>98</v>
      </c>
      <c r="U223" s="2" t="s">
        <v>99</v>
      </c>
    </row>
    <row r="224" ht="15.75" customHeight="1">
      <c r="A224" s="2" t="s">
        <v>531</v>
      </c>
      <c r="B224" s="2" t="s">
        <v>532</v>
      </c>
      <c r="C224" s="2" t="s">
        <v>23</v>
      </c>
      <c r="D224" s="2" t="s">
        <v>59</v>
      </c>
      <c r="E224" s="2" t="s">
        <v>284</v>
      </c>
      <c r="F224" s="2" t="s">
        <v>38</v>
      </c>
      <c r="G224" s="2">
        <v>18.0</v>
      </c>
      <c r="H224" s="2" t="str">
        <f t="shared" si="1"/>
        <v>DOMICILIO CONOCIDO M-00211</v>
      </c>
      <c r="I224" s="2" t="str">
        <f>LOOKUP(C224,EMPRESAS!B$1:B$11,EMPRESAS!D$1:D$11)</f>
        <v>CIUDAD DE MÉXICO</v>
      </c>
      <c r="J224" s="2" t="str">
        <f t="shared" si="2"/>
        <v>CELULAR M-00211</v>
      </c>
      <c r="K224" s="2" t="str">
        <f t="shared" si="3"/>
        <v>M-00211@CORREO.COM</v>
      </c>
      <c r="L224" s="2" t="s">
        <v>27</v>
      </c>
      <c r="M224" s="2" t="s">
        <v>28</v>
      </c>
      <c r="N224" s="3">
        <f>VLOOKUP(M224,CURSOS!B$2:G$18,2,FALSE)</f>
        <v>20</v>
      </c>
      <c r="O224" s="2"/>
      <c r="P224" s="2" t="s">
        <v>78</v>
      </c>
      <c r="Q224" s="2" t="s">
        <v>30</v>
      </c>
      <c r="R224" s="4">
        <f>IF(Q224="in situ",LOOKUP(M224,CURSOS!B$2:G$18,CURSOS!E$2:E$18),IF(Q224="ON LINE",LOOKUP(M224,CURSOS!B$2:G$18,CURSOS!F$2:F$18),IF(Q224="PERSONALIZADA",LOOKUP(M224,CURSOS!B$2:G$18,CURSOS!G$2:G$18),0)))</f>
        <v>8000</v>
      </c>
      <c r="S224" s="2" t="s">
        <v>141</v>
      </c>
      <c r="T224" s="2"/>
      <c r="U224" s="2" t="s">
        <v>533</v>
      </c>
    </row>
    <row r="225" ht="15.75" customHeight="1">
      <c r="A225" s="2" t="s">
        <v>534</v>
      </c>
      <c r="B225" s="2" t="s">
        <v>535</v>
      </c>
      <c r="C225" s="2" t="s">
        <v>48</v>
      </c>
      <c r="D225" s="2" t="s">
        <v>59</v>
      </c>
      <c r="E225" s="2" t="s">
        <v>284</v>
      </c>
      <c r="F225" s="2" t="s">
        <v>38</v>
      </c>
      <c r="G225" s="2">
        <v>25.0</v>
      </c>
      <c r="H225" s="2" t="str">
        <f t="shared" si="1"/>
        <v>DOMICILIO CONOCIDO M-00420</v>
      </c>
      <c r="I225" s="2" t="str">
        <f>LOOKUP(C225,EMPRESAS!B$1:B$11,EMPRESAS!D$1:D$11)</f>
        <v>CÓRDOBA</v>
      </c>
      <c r="J225" s="2" t="str">
        <f t="shared" si="2"/>
        <v>CELULAR M-00420</v>
      </c>
      <c r="K225" s="2" t="str">
        <f t="shared" si="3"/>
        <v>M-00420@CORREO.COM</v>
      </c>
      <c r="L225" s="2" t="s">
        <v>51</v>
      </c>
      <c r="M225" s="2" t="s">
        <v>140</v>
      </c>
      <c r="N225" s="3">
        <f>VLOOKUP(M225,CURSOS!B$2:G$18,2,FALSE)</f>
        <v>20</v>
      </c>
      <c r="O225" s="2"/>
      <c r="P225" s="2" t="s">
        <v>78</v>
      </c>
      <c r="Q225" s="2" t="s">
        <v>53</v>
      </c>
      <c r="R225" s="4">
        <f>IF(Q225="in situ",LOOKUP(M225,CURSOS!B$2:G$18,CURSOS!E$2:E$18),IF(Q225="ON LINE",LOOKUP(M225,CURSOS!B$2:G$18,CURSOS!F$2:F$18),IF(Q225="PERSONALIZADA",LOOKUP(M225,CURSOS!B$2:G$18,CURSOS!G$2:G$18),0)))</f>
        <v>6400</v>
      </c>
      <c r="S225" s="2" t="s">
        <v>141</v>
      </c>
      <c r="T225" s="2"/>
      <c r="U225" s="2" t="s">
        <v>142</v>
      </c>
    </row>
    <row r="226" ht="15.75" customHeight="1">
      <c r="A226" s="2" t="s">
        <v>536</v>
      </c>
      <c r="B226" s="2" t="s">
        <v>537</v>
      </c>
      <c r="C226" s="2" t="s">
        <v>76</v>
      </c>
      <c r="D226" s="2" t="s">
        <v>59</v>
      </c>
      <c r="E226" s="2" t="s">
        <v>50</v>
      </c>
      <c r="F226" s="2" t="s">
        <v>26</v>
      </c>
      <c r="G226" s="2">
        <v>18.0</v>
      </c>
      <c r="H226" s="2" t="str">
        <f t="shared" si="1"/>
        <v>DOMICILIO CONOCIDO M-00331</v>
      </c>
      <c r="I226" s="2" t="str">
        <f>LOOKUP(C226,EMPRESAS!B$1:B$11,EMPRESAS!D$1:D$11)</f>
        <v>POZA RICA</v>
      </c>
      <c r="J226" s="2" t="str">
        <f t="shared" si="2"/>
        <v>CELULAR M-00331</v>
      </c>
      <c r="K226" s="2" t="str">
        <f t="shared" si="3"/>
        <v>M-00331@CORREO.COM</v>
      </c>
      <c r="L226" s="2" t="s">
        <v>51</v>
      </c>
      <c r="M226" s="2" t="s">
        <v>436</v>
      </c>
      <c r="N226" s="3">
        <f>VLOOKUP(M226,CURSOS!B$2:G$18,2,FALSE)</f>
        <v>24</v>
      </c>
      <c r="O226" s="2"/>
      <c r="P226" s="2" t="s">
        <v>29</v>
      </c>
      <c r="Q226" s="2" t="s">
        <v>53</v>
      </c>
      <c r="R226" s="4">
        <f>IF(Q226="in situ",LOOKUP(M226,CURSOS!B$2:G$18,CURSOS!E$2:E$18),IF(Q226="ON LINE",LOOKUP(M226,CURSOS!B$2:G$18,CURSOS!F$2:F$18),IF(Q226="PERSONALIZADA",LOOKUP(M226,CURSOS!B$2:G$18,CURSOS!G$2:G$18),0)))</f>
        <v>6400</v>
      </c>
      <c r="S226" s="2" t="s">
        <v>54</v>
      </c>
      <c r="T226" s="2"/>
      <c r="U226" s="2" t="s">
        <v>55</v>
      </c>
    </row>
    <row r="227" ht="15.75" customHeight="1">
      <c r="A227" s="2" t="s">
        <v>538</v>
      </c>
      <c r="B227" s="2" t="s">
        <v>539</v>
      </c>
      <c r="C227" s="2" t="s">
        <v>120</v>
      </c>
      <c r="D227" s="2" t="s">
        <v>36</v>
      </c>
      <c r="E227" s="2" t="s">
        <v>25</v>
      </c>
      <c r="F227" s="2" t="s">
        <v>38</v>
      </c>
      <c r="G227" s="2">
        <v>54.0</v>
      </c>
      <c r="H227" s="2" t="str">
        <f t="shared" si="1"/>
        <v>DOMICILIO CONOCIDO M-00249</v>
      </c>
      <c r="I227" s="2" t="str">
        <f>LOOKUP(C227,EMPRESAS!B$1:B$11,EMPRESAS!D$1:D$11)</f>
        <v>VERACRUZ</v>
      </c>
      <c r="J227" s="2" t="str">
        <f t="shared" si="2"/>
        <v>CELULAR M-00249</v>
      </c>
      <c r="K227" s="2" t="str">
        <f t="shared" si="3"/>
        <v>M-00249@CORREO.COM</v>
      </c>
      <c r="L227" s="2" t="s">
        <v>121</v>
      </c>
      <c r="M227" s="2" t="s">
        <v>122</v>
      </c>
      <c r="N227" s="3">
        <f>VLOOKUP(M227,CURSOS!B$2:G$18,2,FALSE)</f>
        <v>20</v>
      </c>
      <c r="O227" s="2" t="s">
        <v>447</v>
      </c>
      <c r="P227" s="2" t="s">
        <v>42</v>
      </c>
      <c r="Q227" s="2" t="s">
        <v>53</v>
      </c>
      <c r="R227" s="4">
        <f>IF(Q227="in situ",LOOKUP(M227,CURSOS!B$2:G$18,CURSOS!E$2:E$18),IF(Q227="ON LINE",LOOKUP(M227,CURSOS!B$2:G$18,CURSOS!F$2:F$18),IF(Q227="PERSONALIZADA",LOOKUP(M227,CURSOS!B$2:G$18,CURSOS!G$2:G$18),0)))</f>
        <v>6400</v>
      </c>
      <c r="S227" s="2" t="s">
        <v>36</v>
      </c>
      <c r="T227" s="2" t="s">
        <v>44</v>
      </c>
      <c r="U227" s="2" t="s">
        <v>448</v>
      </c>
    </row>
    <row r="228" ht="15.75" customHeight="1">
      <c r="A228" s="2" t="s">
        <v>540</v>
      </c>
      <c r="B228" s="2" t="s">
        <v>541</v>
      </c>
      <c r="C228" s="2" t="s">
        <v>23</v>
      </c>
      <c r="D228" s="2" t="s">
        <v>49</v>
      </c>
      <c r="E228" s="2" t="s">
        <v>284</v>
      </c>
      <c r="F228" s="2" t="s">
        <v>38</v>
      </c>
      <c r="G228" s="2">
        <v>19.0</v>
      </c>
      <c r="H228" s="2" t="str">
        <f t="shared" si="1"/>
        <v>DOMICILIO CONOCIDO M-00212</v>
      </c>
      <c r="I228" s="2" t="str">
        <f>LOOKUP(C228,EMPRESAS!B$1:B$11,EMPRESAS!D$1:D$11)</f>
        <v>CIUDAD DE MÉXICO</v>
      </c>
      <c r="J228" s="2" t="str">
        <f t="shared" si="2"/>
        <v>CELULAR M-00212</v>
      </c>
      <c r="K228" s="2" t="str">
        <f t="shared" si="3"/>
        <v>M-00212@CORREO.COM</v>
      </c>
      <c r="L228" s="2" t="s">
        <v>27</v>
      </c>
      <c r="M228" s="2" t="s">
        <v>28</v>
      </c>
      <c r="N228" s="3">
        <f>VLOOKUP(M228,CURSOS!B$2:G$18,2,FALSE)</f>
        <v>20</v>
      </c>
      <c r="O228" s="2"/>
      <c r="P228" s="2" t="s">
        <v>78</v>
      </c>
      <c r="Q228" s="2" t="s">
        <v>30</v>
      </c>
      <c r="R228" s="4">
        <f>IF(Q228="in situ",LOOKUP(M228,CURSOS!B$2:G$18,CURSOS!E$2:E$18),IF(Q228="ON LINE",LOOKUP(M228,CURSOS!B$2:G$18,CURSOS!F$2:F$18),IF(Q228="PERSONALIZADA",LOOKUP(M228,CURSOS!B$2:G$18,CURSOS!G$2:G$18),0)))</f>
        <v>8000</v>
      </c>
      <c r="S228" s="2" t="s">
        <v>141</v>
      </c>
      <c r="T228" s="2"/>
      <c r="U228" s="2" t="s">
        <v>533</v>
      </c>
    </row>
    <row r="229" ht="15.75" customHeight="1">
      <c r="A229" s="2" t="s">
        <v>542</v>
      </c>
      <c r="B229" s="2" t="s">
        <v>543</v>
      </c>
      <c r="C229" s="2" t="s">
        <v>35</v>
      </c>
      <c r="D229" s="2" t="s">
        <v>59</v>
      </c>
      <c r="E229" s="2" t="s">
        <v>50</v>
      </c>
      <c r="F229" s="2" t="s">
        <v>26</v>
      </c>
      <c r="G229" s="2">
        <v>25.0</v>
      </c>
      <c r="H229" s="2" t="str">
        <f t="shared" si="1"/>
        <v>DOMICILIO CONOCIDO M-00362</v>
      </c>
      <c r="I229" s="2" t="str">
        <f>LOOKUP(C229,EMPRESAS!B$1:B$11,EMPRESAS!D$1:D$11)</f>
        <v>ACAYUCAN</v>
      </c>
      <c r="J229" s="2" t="str">
        <f t="shared" si="2"/>
        <v>CELULAR M-00362</v>
      </c>
      <c r="K229" s="2" t="str">
        <f t="shared" si="3"/>
        <v>M-00362@CORREO.COM</v>
      </c>
      <c r="L229" s="2" t="s">
        <v>39</v>
      </c>
      <c r="M229" s="2" t="s">
        <v>40</v>
      </c>
      <c r="N229" s="3">
        <f>VLOOKUP(M229,CURSOS!B$2:G$18,2,FALSE)</f>
        <v>20</v>
      </c>
      <c r="O229" s="2" t="s">
        <v>41</v>
      </c>
      <c r="P229" s="2" t="s">
        <v>42</v>
      </c>
      <c r="Q229" s="2" t="s">
        <v>30</v>
      </c>
      <c r="R229" s="4">
        <f>IF(Q229="in situ",LOOKUP(M229,CURSOS!B$2:G$18,CURSOS!E$2:E$18),IF(Q229="ON LINE",LOOKUP(M229,CURSOS!B$2:G$18,CURSOS!F$2:F$18),IF(Q229="PERSONALIZADA",LOOKUP(M229,CURSOS!B$2:G$18,CURSOS!G$2:G$18),0)))</f>
        <v>8000</v>
      </c>
      <c r="S229" s="2" t="s">
        <v>43</v>
      </c>
      <c r="T229" s="2" t="s">
        <v>44</v>
      </c>
      <c r="U229" s="2" t="s">
        <v>45</v>
      </c>
    </row>
    <row r="230" ht="15.75" customHeight="1">
      <c r="A230" s="2" t="s">
        <v>544</v>
      </c>
      <c r="B230" s="2" t="s">
        <v>545</v>
      </c>
      <c r="C230" s="2" t="s">
        <v>23</v>
      </c>
      <c r="D230" s="2" t="s">
        <v>59</v>
      </c>
      <c r="E230" s="2" t="s">
        <v>284</v>
      </c>
      <c r="F230" s="2" t="s">
        <v>38</v>
      </c>
      <c r="G230" s="2">
        <v>46.0</v>
      </c>
      <c r="H230" s="2" t="str">
        <f t="shared" si="1"/>
        <v>DOMICILIO CONOCIDO M-00213</v>
      </c>
      <c r="I230" s="2" t="str">
        <f>LOOKUP(C230,EMPRESAS!B$1:B$11,EMPRESAS!D$1:D$11)</f>
        <v>CIUDAD DE MÉXICO</v>
      </c>
      <c r="J230" s="2" t="str">
        <f t="shared" si="2"/>
        <v>CELULAR M-00213</v>
      </c>
      <c r="K230" s="2" t="str">
        <f t="shared" si="3"/>
        <v>M-00213@CORREO.COM</v>
      </c>
      <c r="L230" s="2" t="s">
        <v>27</v>
      </c>
      <c r="M230" s="2" t="s">
        <v>28</v>
      </c>
      <c r="N230" s="3">
        <f>VLOOKUP(M230,CURSOS!B$2:G$18,2,FALSE)</f>
        <v>20</v>
      </c>
      <c r="O230" s="2"/>
      <c r="P230" s="2" t="s">
        <v>78</v>
      </c>
      <c r="Q230" s="2" t="s">
        <v>30</v>
      </c>
      <c r="R230" s="4">
        <f>IF(Q230="in situ",LOOKUP(M230,CURSOS!B$2:G$18,CURSOS!E$2:E$18),IF(Q230="ON LINE",LOOKUP(M230,CURSOS!B$2:G$18,CURSOS!F$2:F$18),IF(Q230="PERSONALIZADA",LOOKUP(M230,CURSOS!B$2:G$18,CURSOS!G$2:G$18),0)))</f>
        <v>8000</v>
      </c>
      <c r="S230" s="2" t="s">
        <v>141</v>
      </c>
      <c r="T230" s="2"/>
      <c r="U230" s="2" t="s">
        <v>533</v>
      </c>
    </row>
    <row r="231" ht="15.75" customHeight="1">
      <c r="A231" s="2" t="s">
        <v>546</v>
      </c>
      <c r="B231" s="2" t="s">
        <v>547</v>
      </c>
      <c r="C231" s="2" t="s">
        <v>95</v>
      </c>
      <c r="D231" s="2" t="s">
        <v>24</v>
      </c>
      <c r="E231" s="2" t="s">
        <v>25</v>
      </c>
      <c r="F231" s="2" t="s">
        <v>26</v>
      </c>
      <c r="G231" s="2">
        <v>51.0</v>
      </c>
      <c r="H231" s="2" t="str">
        <f t="shared" si="1"/>
        <v>DOMICILIO CONOCIDO M-00177</v>
      </c>
      <c r="I231" s="2" t="str">
        <f>LOOKUP(C231,EMPRESAS!B$1:B$11,EMPRESAS!D$1:D$11)</f>
        <v>XALAPA</v>
      </c>
      <c r="J231" s="2" t="str">
        <f t="shared" si="2"/>
        <v>CELULAR M-00177</v>
      </c>
      <c r="K231" s="2" t="str">
        <f t="shared" si="3"/>
        <v>M-00177@CORREO.COM</v>
      </c>
      <c r="L231" s="2" t="s">
        <v>9</v>
      </c>
      <c r="M231" s="2" t="s">
        <v>96</v>
      </c>
      <c r="N231" s="3">
        <f>VLOOKUP(M231,CURSOS!B$2:G$18,2,FALSE)</f>
        <v>20</v>
      </c>
      <c r="O231" s="2" t="s">
        <v>97</v>
      </c>
      <c r="P231" s="2" t="s">
        <v>42</v>
      </c>
      <c r="Q231" s="2" t="s">
        <v>53</v>
      </c>
      <c r="R231" s="4">
        <f>IF(Q231="in situ",LOOKUP(M231,CURSOS!B$2:G$18,CURSOS!E$2:E$18),IF(Q231="ON LINE",LOOKUP(M231,CURSOS!B$2:G$18,CURSOS!F$2:F$18),IF(Q231="PERSONALIZADA",LOOKUP(M231,CURSOS!B$2:G$18,CURSOS!G$2:G$18),0)))</f>
        <v>6400</v>
      </c>
      <c r="S231" s="2" t="s">
        <v>49</v>
      </c>
      <c r="T231" s="2" t="s">
        <v>98</v>
      </c>
      <c r="U231" s="2" t="s">
        <v>99</v>
      </c>
    </row>
    <row r="232" ht="15.75" customHeight="1">
      <c r="A232" s="2" t="s">
        <v>548</v>
      </c>
      <c r="B232" s="5" t="s">
        <v>549</v>
      </c>
      <c r="C232" s="2" t="s">
        <v>87</v>
      </c>
      <c r="D232" s="2" t="s">
        <v>36</v>
      </c>
      <c r="E232" s="2" t="s">
        <v>50</v>
      </c>
      <c r="F232" s="2" t="s">
        <v>38</v>
      </c>
      <c r="G232" s="2">
        <v>57.0</v>
      </c>
      <c r="H232" s="2" t="str">
        <f t="shared" si="1"/>
        <v>DOMICILIO CONOCIDO M-00123</v>
      </c>
      <c r="I232" s="2" t="str">
        <f>LOOKUP(C232,EMPRESAS!B$1:B$11,EMPRESAS!D$1:D$11)</f>
        <v>ORIZABA</v>
      </c>
      <c r="J232" s="2" t="str">
        <f t="shared" si="2"/>
        <v>CELULAR M-00123</v>
      </c>
      <c r="K232" s="2" t="str">
        <f t="shared" si="3"/>
        <v>M-00123@CORREO.COM</v>
      </c>
      <c r="L232" s="2" t="s">
        <v>88</v>
      </c>
      <c r="M232" s="2" t="s">
        <v>61</v>
      </c>
      <c r="N232" s="3">
        <f>VLOOKUP(M232,CURSOS!B$2:G$18,2,FALSE)</f>
        <v>25</v>
      </c>
      <c r="O232" s="2"/>
      <c r="P232" s="2" t="s">
        <v>89</v>
      </c>
      <c r="Q232" s="2" t="s">
        <v>53</v>
      </c>
      <c r="R232" s="4">
        <f>IF(Q232="in situ",LOOKUP(M232,CURSOS!B$2:G$18,CURSOS!E$2:E$18),IF(Q232="ON LINE",LOOKUP(M232,CURSOS!B$2:G$18,CURSOS!F$2:F$18),IF(Q232="PERSONALIZADA",LOOKUP(M232,CURSOS!B$2:G$18,CURSOS!G$2:G$18),0)))</f>
        <v>6400</v>
      </c>
      <c r="S232" s="2" t="s">
        <v>79</v>
      </c>
      <c r="T232" s="2"/>
      <c r="U232" s="2" t="s">
        <v>90</v>
      </c>
    </row>
    <row r="233" ht="15.75" customHeight="1">
      <c r="A233" s="2" t="s">
        <v>550</v>
      </c>
      <c r="B233" s="2" t="s">
        <v>551</v>
      </c>
      <c r="C233" s="2" t="s">
        <v>48</v>
      </c>
      <c r="D233" s="2" t="s">
        <v>49</v>
      </c>
      <c r="E233" s="2" t="s">
        <v>284</v>
      </c>
      <c r="F233" s="2" t="s">
        <v>38</v>
      </c>
      <c r="G233" s="2">
        <v>56.0</v>
      </c>
      <c r="H233" s="2" t="str">
        <f t="shared" si="1"/>
        <v>DOMICILIO CONOCIDO M-00421</v>
      </c>
      <c r="I233" s="2" t="str">
        <f>LOOKUP(C233,EMPRESAS!B$1:B$11,EMPRESAS!D$1:D$11)</f>
        <v>CÓRDOBA</v>
      </c>
      <c r="J233" s="2" t="str">
        <f t="shared" si="2"/>
        <v>CELULAR M-00421</v>
      </c>
      <c r="K233" s="2" t="str">
        <f t="shared" si="3"/>
        <v>M-00421@CORREO.COM</v>
      </c>
      <c r="L233" s="2" t="s">
        <v>51</v>
      </c>
      <c r="M233" s="2" t="s">
        <v>140</v>
      </c>
      <c r="N233" s="3">
        <f>VLOOKUP(M233,CURSOS!B$2:G$18,2,FALSE)</f>
        <v>20</v>
      </c>
      <c r="O233" s="2"/>
      <c r="P233" s="2" t="s">
        <v>78</v>
      </c>
      <c r="Q233" s="2" t="s">
        <v>53</v>
      </c>
      <c r="R233" s="4">
        <f>IF(Q233="in situ",LOOKUP(M233,CURSOS!B$2:G$18,CURSOS!E$2:E$18),IF(Q233="ON LINE",LOOKUP(M233,CURSOS!B$2:G$18,CURSOS!F$2:F$18),IF(Q233="PERSONALIZADA",LOOKUP(M233,CURSOS!B$2:G$18,CURSOS!G$2:G$18),0)))</f>
        <v>6400</v>
      </c>
      <c r="S233" s="2" t="s">
        <v>141</v>
      </c>
      <c r="T233" s="2"/>
      <c r="U233" s="2" t="s">
        <v>142</v>
      </c>
    </row>
    <row r="234" ht="15.75" customHeight="1">
      <c r="A234" s="2" t="s">
        <v>552</v>
      </c>
      <c r="B234" s="2" t="s">
        <v>553</v>
      </c>
      <c r="C234" s="2" t="s">
        <v>120</v>
      </c>
      <c r="D234" s="2" t="s">
        <v>59</v>
      </c>
      <c r="E234" s="2" t="s">
        <v>25</v>
      </c>
      <c r="F234" s="2" t="s">
        <v>38</v>
      </c>
      <c r="G234" s="2">
        <v>24.0</v>
      </c>
      <c r="H234" s="2" t="str">
        <f t="shared" si="1"/>
        <v>DOMICILIO CONOCIDO M-00250</v>
      </c>
      <c r="I234" s="2" t="str">
        <f>LOOKUP(C234,EMPRESAS!B$1:B$11,EMPRESAS!D$1:D$11)</f>
        <v>VERACRUZ</v>
      </c>
      <c r="J234" s="2" t="str">
        <f t="shared" si="2"/>
        <v>CELULAR M-00250</v>
      </c>
      <c r="K234" s="2" t="str">
        <f t="shared" si="3"/>
        <v>M-00250@CORREO.COM</v>
      </c>
      <c r="L234" s="2" t="s">
        <v>121</v>
      </c>
      <c r="M234" s="2" t="s">
        <v>122</v>
      </c>
      <c r="N234" s="3">
        <f>VLOOKUP(M234,CURSOS!B$2:G$18,2,FALSE)</f>
        <v>20</v>
      </c>
      <c r="O234" s="2" t="s">
        <v>447</v>
      </c>
      <c r="P234" s="2" t="s">
        <v>42</v>
      </c>
      <c r="Q234" s="2" t="s">
        <v>53</v>
      </c>
      <c r="R234" s="4">
        <f>IF(Q234="in situ",LOOKUP(M234,CURSOS!B$2:G$18,CURSOS!E$2:E$18),IF(Q234="ON LINE",LOOKUP(M234,CURSOS!B$2:G$18,CURSOS!F$2:F$18),IF(Q234="PERSONALIZADA",LOOKUP(M234,CURSOS!B$2:G$18,CURSOS!G$2:G$18),0)))</f>
        <v>6400</v>
      </c>
      <c r="S234" s="2" t="s">
        <v>36</v>
      </c>
      <c r="T234" s="2" t="s">
        <v>44</v>
      </c>
      <c r="U234" s="2" t="s">
        <v>448</v>
      </c>
    </row>
    <row r="235" ht="15.75" customHeight="1">
      <c r="A235" s="2" t="s">
        <v>554</v>
      </c>
      <c r="B235" s="2" t="s">
        <v>555</v>
      </c>
      <c r="C235" s="2" t="s">
        <v>23</v>
      </c>
      <c r="D235" s="2" t="s">
        <v>24</v>
      </c>
      <c r="E235" s="2" t="s">
        <v>284</v>
      </c>
      <c r="F235" s="2" t="s">
        <v>38</v>
      </c>
      <c r="G235" s="2">
        <v>44.0</v>
      </c>
      <c r="H235" s="2" t="str">
        <f t="shared" si="1"/>
        <v>DOMICILIO CONOCIDO M-00214</v>
      </c>
      <c r="I235" s="2" t="str">
        <f>LOOKUP(C235,EMPRESAS!B$1:B$11,EMPRESAS!D$1:D$11)</f>
        <v>CIUDAD DE MÉXICO</v>
      </c>
      <c r="J235" s="2" t="str">
        <f t="shared" si="2"/>
        <v>CELULAR M-00214</v>
      </c>
      <c r="K235" s="2" t="str">
        <f t="shared" si="3"/>
        <v>M-00214@CORREO.COM</v>
      </c>
      <c r="L235" s="2" t="s">
        <v>27</v>
      </c>
      <c r="M235" s="2" t="s">
        <v>28</v>
      </c>
      <c r="N235" s="3">
        <f>VLOOKUP(M235,CURSOS!B$2:G$18,2,FALSE)</f>
        <v>20</v>
      </c>
      <c r="O235" s="2"/>
      <c r="P235" s="2" t="s">
        <v>78</v>
      </c>
      <c r="Q235" s="2" t="s">
        <v>30</v>
      </c>
      <c r="R235" s="4">
        <f>IF(Q235="in situ",LOOKUP(M235,CURSOS!B$2:G$18,CURSOS!E$2:E$18),IF(Q235="ON LINE",LOOKUP(M235,CURSOS!B$2:G$18,CURSOS!F$2:F$18),IF(Q235="PERSONALIZADA",LOOKUP(M235,CURSOS!B$2:G$18,CURSOS!G$2:G$18),0)))</f>
        <v>8000</v>
      </c>
      <c r="S235" s="2" t="s">
        <v>141</v>
      </c>
      <c r="T235" s="2"/>
      <c r="U235" s="2" t="s">
        <v>533</v>
      </c>
    </row>
    <row r="236" ht="15.75" customHeight="1">
      <c r="A236" s="2" t="s">
        <v>556</v>
      </c>
      <c r="B236" s="2" t="s">
        <v>557</v>
      </c>
      <c r="C236" s="2" t="s">
        <v>48</v>
      </c>
      <c r="D236" s="2" t="s">
        <v>36</v>
      </c>
      <c r="E236" s="2" t="s">
        <v>284</v>
      </c>
      <c r="F236" s="2" t="s">
        <v>26</v>
      </c>
      <c r="G236" s="2">
        <v>36.0</v>
      </c>
      <c r="H236" s="2" t="str">
        <f t="shared" si="1"/>
        <v>DOMICILIO CONOCIDO M-00422</v>
      </c>
      <c r="I236" s="2" t="str">
        <f>LOOKUP(C236,EMPRESAS!B$1:B$11,EMPRESAS!D$1:D$11)</f>
        <v>CÓRDOBA</v>
      </c>
      <c r="J236" s="2" t="str">
        <f t="shared" si="2"/>
        <v>CELULAR M-00422</v>
      </c>
      <c r="K236" s="2" t="str">
        <f t="shared" si="3"/>
        <v>M-00422@CORREO.COM</v>
      </c>
      <c r="L236" s="2" t="s">
        <v>51</v>
      </c>
      <c r="M236" s="2" t="s">
        <v>140</v>
      </c>
      <c r="N236" s="3">
        <f>VLOOKUP(M236,CURSOS!B$2:G$18,2,FALSE)</f>
        <v>20</v>
      </c>
      <c r="O236" s="2"/>
      <c r="P236" s="2" t="s">
        <v>78</v>
      </c>
      <c r="Q236" s="2" t="s">
        <v>53</v>
      </c>
      <c r="R236" s="4">
        <f>IF(Q236="in situ",LOOKUP(M236,CURSOS!B$2:G$18,CURSOS!E$2:E$18),IF(Q236="ON LINE",LOOKUP(M236,CURSOS!B$2:G$18,CURSOS!F$2:F$18),IF(Q236="PERSONALIZADA",LOOKUP(M236,CURSOS!B$2:G$18,CURSOS!G$2:G$18),0)))</f>
        <v>6400</v>
      </c>
      <c r="S236" s="2" t="s">
        <v>141</v>
      </c>
      <c r="T236" s="2"/>
      <c r="U236" s="2" t="s">
        <v>142</v>
      </c>
    </row>
    <row r="237" ht="15.75" customHeight="1">
      <c r="A237" s="2" t="s">
        <v>558</v>
      </c>
      <c r="B237" s="2" t="s">
        <v>559</v>
      </c>
      <c r="C237" s="2" t="s">
        <v>23</v>
      </c>
      <c r="D237" s="2" t="s">
        <v>49</v>
      </c>
      <c r="E237" s="2" t="s">
        <v>284</v>
      </c>
      <c r="F237" s="2" t="s">
        <v>26</v>
      </c>
      <c r="G237" s="2">
        <v>56.0</v>
      </c>
      <c r="H237" s="2" t="str">
        <f t="shared" si="1"/>
        <v>DOMICILIO CONOCIDO M-00215</v>
      </c>
      <c r="I237" s="2" t="str">
        <f>LOOKUP(C237,EMPRESAS!B$1:B$11,EMPRESAS!D$1:D$11)</f>
        <v>CIUDAD DE MÉXICO</v>
      </c>
      <c r="J237" s="2" t="str">
        <f t="shared" si="2"/>
        <v>CELULAR M-00215</v>
      </c>
      <c r="K237" s="2" t="str">
        <f t="shared" si="3"/>
        <v>M-00215@CORREO.COM</v>
      </c>
      <c r="L237" s="2" t="s">
        <v>27</v>
      </c>
      <c r="M237" s="2" t="s">
        <v>28</v>
      </c>
      <c r="N237" s="3">
        <f>VLOOKUP(M237,CURSOS!B$2:G$18,2,FALSE)</f>
        <v>20</v>
      </c>
      <c r="O237" s="2"/>
      <c r="P237" s="2" t="s">
        <v>78</v>
      </c>
      <c r="Q237" s="2" t="s">
        <v>30</v>
      </c>
      <c r="R237" s="4">
        <f>IF(Q237="in situ",LOOKUP(M237,CURSOS!B$2:G$18,CURSOS!E$2:E$18),IF(Q237="ON LINE",LOOKUP(M237,CURSOS!B$2:G$18,CURSOS!F$2:F$18),IF(Q237="PERSONALIZADA",LOOKUP(M237,CURSOS!B$2:G$18,CURSOS!G$2:G$18),0)))</f>
        <v>8000</v>
      </c>
      <c r="S237" s="2" t="s">
        <v>141</v>
      </c>
      <c r="T237" s="2"/>
      <c r="U237" s="2" t="s">
        <v>533</v>
      </c>
    </row>
    <row r="238" ht="15.75" customHeight="1">
      <c r="A238" s="2" t="s">
        <v>560</v>
      </c>
      <c r="B238" s="2" t="s">
        <v>561</v>
      </c>
      <c r="C238" s="2" t="s">
        <v>120</v>
      </c>
      <c r="D238" s="2" t="s">
        <v>59</v>
      </c>
      <c r="E238" s="2" t="s">
        <v>25</v>
      </c>
      <c r="F238" s="2" t="s">
        <v>38</v>
      </c>
      <c r="G238" s="2">
        <v>55.0</v>
      </c>
      <c r="H238" s="2" t="str">
        <f t="shared" si="1"/>
        <v>DOMICILIO CONOCIDO M-00251</v>
      </c>
      <c r="I238" s="2" t="str">
        <f>LOOKUP(C238,EMPRESAS!B$1:B$11,EMPRESAS!D$1:D$11)</f>
        <v>VERACRUZ</v>
      </c>
      <c r="J238" s="2" t="str">
        <f t="shared" si="2"/>
        <v>CELULAR M-00251</v>
      </c>
      <c r="K238" s="2" t="str">
        <f t="shared" si="3"/>
        <v>M-00251@CORREO.COM</v>
      </c>
      <c r="L238" s="2" t="s">
        <v>121</v>
      </c>
      <c r="M238" s="2" t="s">
        <v>122</v>
      </c>
      <c r="N238" s="3">
        <f>VLOOKUP(M238,CURSOS!B$2:G$18,2,FALSE)</f>
        <v>20</v>
      </c>
      <c r="O238" s="2" t="s">
        <v>447</v>
      </c>
      <c r="P238" s="2" t="s">
        <v>42</v>
      </c>
      <c r="Q238" s="2" t="s">
        <v>53</v>
      </c>
      <c r="R238" s="4">
        <f>IF(Q238="in situ",LOOKUP(M238,CURSOS!B$2:G$18,CURSOS!E$2:E$18),IF(Q238="ON LINE",LOOKUP(M238,CURSOS!B$2:G$18,CURSOS!F$2:F$18),IF(Q238="PERSONALIZADA",LOOKUP(M238,CURSOS!B$2:G$18,CURSOS!G$2:G$18),0)))</f>
        <v>6400</v>
      </c>
      <c r="S238" s="2" t="s">
        <v>36</v>
      </c>
      <c r="T238" s="2" t="s">
        <v>44</v>
      </c>
      <c r="U238" s="2" t="s">
        <v>448</v>
      </c>
    </row>
    <row r="239" ht="15.75" customHeight="1">
      <c r="A239" s="2" t="s">
        <v>562</v>
      </c>
      <c r="B239" s="2" t="s">
        <v>563</v>
      </c>
      <c r="C239" s="2" t="s">
        <v>95</v>
      </c>
      <c r="D239" s="2" t="s">
        <v>24</v>
      </c>
      <c r="E239" s="2" t="s">
        <v>25</v>
      </c>
      <c r="F239" s="2" t="s">
        <v>38</v>
      </c>
      <c r="G239" s="2">
        <v>23.0</v>
      </c>
      <c r="H239" s="2" t="str">
        <f t="shared" si="1"/>
        <v>DOMICILIO CONOCIDO M-00178</v>
      </c>
      <c r="I239" s="2" t="str">
        <f>LOOKUP(C239,EMPRESAS!B$1:B$11,EMPRESAS!D$1:D$11)</f>
        <v>XALAPA</v>
      </c>
      <c r="J239" s="2" t="str">
        <f t="shared" si="2"/>
        <v>CELULAR M-00178</v>
      </c>
      <c r="K239" s="2" t="str">
        <f t="shared" si="3"/>
        <v>M-00178@CORREO.COM</v>
      </c>
      <c r="L239" s="2" t="s">
        <v>9</v>
      </c>
      <c r="M239" s="2" t="s">
        <v>96</v>
      </c>
      <c r="N239" s="3">
        <f>VLOOKUP(M239,CURSOS!B$2:G$18,2,FALSE)</f>
        <v>20</v>
      </c>
      <c r="O239" s="2" t="s">
        <v>97</v>
      </c>
      <c r="P239" s="2" t="s">
        <v>42</v>
      </c>
      <c r="Q239" s="2" t="s">
        <v>53</v>
      </c>
      <c r="R239" s="4">
        <f>IF(Q239="in situ",LOOKUP(M239,CURSOS!B$2:G$18,CURSOS!E$2:E$18),IF(Q239="ON LINE",LOOKUP(M239,CURSOS!B$2:G$18,CURSOS!F$2:F$18),IF(Q239="PERSONALIZADA",LOOKUP(M239,CURSOS!B$2:G$18,CURSOS!G$2:G$18),0)))</f>
        <v>6400</v>
      </c>
      <c r="S239" s="2" t="s">
        <v>49</v>
      </c>
      <c r="T239" s="2" t="s">
        <v>98</v>
      </c>
      <c r="U239" s="2" t="s">
        <v>99</v>
      </c>
    </row>
    <row r="240" ht="15.75" customHeight="1">
      <c r="A240" s="2" t="s">
        <v>564</v>
      </c>
      <c r="B240" s="2" t="s">
        <v>565</v>
      </c>
      <c r="C240" s="2" t="s">
        <v>48</v>
      </c>
      <c r="D240" s="2" t="s">
        <v>36</v>
      </c>
      <c r="E240" s="2" t="s">
        <v>50</v>
      </c>
      <c r="F240" s="2" t="s">
        <v>38</v>
      </c>
      <c r="G240" s="2">
        <v>40.0</v>
      </c>
      <c r="H240" s="2" t="str">
        <f t="shared" si="1"/>
        <v>DOMICILIO CONOCIDO M-00423</v>
      </c>
      <c r="I240" s="2" t="str">
        <f>LOOKUP(C240,EMPRESAS!B$1:B$11,EMPRESAS!D$1:D$11)</f>
        <v>CÓRDOBA</v>
      </c>
      <c r="J240" s="2" t="str">
        <f t="shared" si="2"/>
        <v>CELULAR M-00423</v>
      </c>
      <c r="K240" s="2" t="str">
        <f t="shared" si="3"/>
        <v>M-00423@CORREO.COM</v>
      </c>
      <c r="L240" s="2" t="s">
        <v>51</v>
      </c>
      <c r="M240" s="2" t="s">
        <v>566</v>
      </c>
      <c r="N240" s="3">
        <f>VLOOKUP(M240,CURSOS!B$2:G$18,2,FALSE)</f>
        <v>16</v>
      </c>
      <c r="O240" s="2"/>
      <c r="P240" s="2" t="s">
        <v>567</v>
      </c>
      <c r="Q240" s="2" t="s">
        <v>53</v>
      </c>
      <c r="R240" s="4">
        <f>IF(Q240="in situ",LOOKUP(M240,CURSOS!B$2:G$18,CURSOS!E$2:E$18),IF(Q240="ON LINE",LOOKUP(M240,CURSOS!B$2:G$18,CURSOS!F$2:F$18),IF(Q240="PERSONALIZADA",LOOKUP(M240,CURSOS!B$2:G$18,CURSOS!G$2:G$18),0)))</f>
        <v>6400</v>
      </c>
      <c r="S240" s="2" t="s">
        <v>54</v>
      </c>
      <c r="T240" s="2"/>
      <c r="U240" s="2" t="s">
        <v>568</v>
      </c>
    </row>
    <row r="241" ht="15.75" customHeight="1">
      <c r="A241" s="2" t="s">
        <v>569</v>
      </c>
      <c r="B241" s="2" t="s">
        <v>570</v>
      </c>
      <c r="C241" s="2" t="s">
        <v>571</v>
      </c>
      <c r="D241" s="2" t="s">
        <v>49</v>
      </c>
      <c r="E241" s="2" t="s">
        <v>572</v>
      </c>
      <c r="F241" s="2" t="s">
        <v>38</v>
      </c>
      <c r="G241" s="2">
        <v>38.0</v>
      </c>
      <c r="H241" s="2" t="str">
        <f t="shared" si="1"/>
        <v>DOMICILIO CONOCIDO M-00124</v>
      </c>
      <c r="I241" s="2" t="str">
        <f>LOOKUP(C241,EMPRESAS!B$1:B$11,EMPRESAS!D$1:D$11)</f>
        <v>ORIZABA</v>
      </c>
      <c r="J241" s="2" t="str">
        <f t="shared" si="2"/>
        <v>CELULAR M-00124</v>
      </c>
      <c r="K241" s="2" t="str">
        <f t="shared" si="3"/>
        <v>M-00124@CORREO.COM</v>
      </c>
      <c r="L241" s="2" t="s">
        <v>88</v>
      </c>
      <c r="M241" s="2" t="s">
        <v>140</v>
      </c>
      <c r="N241" s="3">
        <f>VLOOKUP(M241,CURSOS!B$2:G$18,2,FALSE)</f>
        <v>20</v>
      </c>
      <c r="O241" s="2" t="s">
        <v>573</v>
      </c>
      <c r="P241" s="2" t="s">
        <v>42</v>
      </c>
      <c r="Q241" s="2" t="s">
        <v>53</v>
      </c>
      <c r="R241" s="4">
        <f>IF(Q241="in situ",LOOKUP(M241,CURSOS!B$2:G$18,CURSOS!E$2:E$18),IF(Q241="ON LINE",LOOKUP(M241,CURSOS!B$2:G$18,CURSOS!F$2:F$18),IF(Q241="PERSONALIZADA",LOOKUP(M241,CURSOS!B$2:G$18,CURSOS!G$2:G$18),0)))</f>
        <v>6400</v>
      </c>
      <c r="S241" s="2" t="s">
        <v>36</v>
      </c>
      <c r="T241" s="2" t="s">
        <v>44</v>
      </c>
      <c r="U241" s="2" t="s">
        <v>574</v>
      </c>
    </row>
    <row r="242" ht="15.75" customHeight="1">
      <c r="A242" s="2" t="s">
        <v>575</v>
      </c>
      <c r="B242" s="2" t="s">
        <v>576</v>
      </c>
      <c r="C242" s="2" t="s">
        <v>23</v>
      </c>
      <c r="D242" s="2" t="s">
        <v>59</v>
      </c>
      <c r="E242" s="2" t="s">
        <v>284</v>
      </c>
      <c r="F242" s="2" t="s">
        <v>38</v>
      </c>
      <c r="G242" s="2">
        <v>44.0</v>
      </c>
      <c r="H242" s="2" t="str">
        <f t="shared" si="1"/>
        <v>DOMICILIO CONOCIDO M-00216</v>
      </c>
      <c r="I242" s="2" t="str">
        <f>LOOKUP(C242,EMPRESAS!B$1:B$11,EMPRESAS!D$1:D$11)</f>
        <v>CIUDAD DE MÉXICO</v>
      </c>
      <c r="J242" s="2" t="str">
        <f t="shared" si="2"/>
        <v>CELULAR M-00216</v>
      </c>
      <c r="K242" s="2" t="str">
        <f t="shared" si="3"/>
        <v>M-00216@CORREO.COM</v>
      </c>
      <c r="L242" s="2" t="s">
        <v>27</v>
      </c>
      <c r="M242" s="2" t="s">
        <v>28</v>
      </c>
      <c r="N242" s="3">
        <f>VLOOKUP(M242,CURSOS!B$2:G$18,2,FALSE)</f>
        <v>20</v>
      </c>
      <c r="O242" s="2"/>
      <c r="P242" s="2" t="s">
        <v>78</v>
      </c>
      <c r="Q242" s="2" t="s">
        <v>30</v>
      </c>
      <c r="R242" s="4">
        <f>IF(Q242="in situ",LOOKUP(M242,CURSOS!B$2:G$18,CURSOS!E$2:E$18),IF(Q242="ON LINE",LOOKUP(M242,CURSOS!B$2:G$18,CURSOS!F$2:F$18),IF(Q242="PERSONALIZADA",LOOKUP(M242,CURSOS!B$2:G$18,CURSOS!G$2:G$18),0)))</f>
        <v>8000</v>
      </c>
      <c r="S242" s="2" t="s">
        <v>141</v>
      </c>
      <c r="T242" s="2"/>
      <c r="U242" s="2" t="s">
        <v>533</v>
      </c>
    </row>
    <row r="243" ht="15.75" customHeight="1">
      <c r="A243" s="2" t="s">
        <v>577</v>
      </c>
      <c r="B243" s="2" t="s">
        <v>578</v>
      </c>
      <c r="C243" s="2" t="s">
        <v>120</v>
      </c>
      <c r="D243" s="2" t="s">
        <v>24</v>
      </c>
      <c r="E243" s="2" t="s">
        <v>25</v>
      </c>
      <c r="F243" s="2" t="s">
        <v>38</v>
      </c>
      <c r="G243" s="2">
        <v>30.0</v>
      </c>
      <c r="H243" s="2" t="str">
        <f t="shared" si="1"/>
        <v>DOMICILIO CONOCIDO M-00252</v>
      </c>
      <c r="I243" s="2" t="str">
        <f>LOOKUP(C243,EMPRESAS!B$1:B$11,EMPRESAS!D$1:D$11)</f>
        <v>VERACRUZ</v>
      </c>
      <c r="J243" s="2" t="str">
        <f t="shared" si="2"/>
        <v>CELULAR M-00252</v>
      </c>
      <c r="K243" s="2" t="str">
        <f t="shared" si="3"/>
        <v>M-00252@CORREO.COM</v>
      </c>
      <c r="L243" s="2" t="s">
        <v>121</v>
      </c>
      <c r="M243" s="2" t="s">
        <v>122</v>
      </c>
      <c r="N243" s="3">
        <f>VLOOKUP(M243,CURSOS!B$2:G$18,2,FALSE)</f>
        <v>20</v>
      </c>
      <c r="O243" s="2" t="s">
        <v>447</v>
      </c>
      <c r="P243" s="2" t="s">
        <v>42</v>
      </c>
      <c r="Q243" s="2" t="s">
        <v>53</v>
      </c>
      <c r="R243" s="4">
        <f>IF(Q243="in situ",LOOKUP(M243,CURSOS!B$2:G$18,CURSOS!E$2:E$18),IF(Q243="ON LINE",LOOKUP(M243,CURSOS!B$2:G$18,CURSOS!F$2:F$18),IF(Q243="PERSONALIZADA",LOOKUP(M243,CURSOS!B$2:G$18,CURSOS!G$2:G$18),0)))</f>
        <v>6400</v>
      </c>
      <c r="S243" s="2" t="s">
        <v>36</v>
      </c>
      <c r="T243" s="2" t="s">
        <v>44</v>
      </c>
      <c r="U243" s="2" t="s">
        <v>448</v>
      </c>
    </row>
    <row r="244" ht="15.75" customHeight="1">
      <c r="A244" s="2" t="s">
        <v>579</v>
      </c>
      <c r="B244" s="2" t="s">
        <v>580</v>
      </c>
      <c r="C244" s="2" t="s">
        <v>76</v>
      </c>
      <c r="D244" s="2" t="s">
        <v>36</v>
      </c>
      <c r="E244" s="2" t="s">
        <v>50</v>
      </c>
      <c r="F244" s="2" t="s">
        <v>38</v>
      </c>
      <c r="G244" s="2">
        <v>26.0</v>
      </c>
      <c r="H244" s="2" t="str">
        <f t="shared" si="1"/>
        <v>DOMICILIO CONOCIDO M-00332</v>
      </c>
      <c r="I244" s="2" t="str">
        <f>LOOKUP(C244,EMPRESAS!B$1:B$11,EMPRESAS!D$1:D$11)</f>
        <v>POZA RICA</v>
      </c>
      <c r="J244" s="2" t="str">
        <f t="shared" si="2"/>
        <v>CELULAR M-00332</v>
      </c>
      <c r="K244" s="2" t="str">
        <f t="shared" si="3"/>
        <v>M-00332@CORREO.COM</v>
      </c>
      <c r="L244" s="2" t="s">
        <v>51</v>
      </c>
      <c r="M244" s="2" t="s">
        <v>436</v>
      </c>
      <c r="N244" s="3">
        <f>VLOOKUP(M244,CURSOS!B$2:G$18,2,FALSE)</f>
        <v>24</v>
      </c>
      <c r="O244" s="2"/>
      <c r="P244" s="2" t="s">
        <v>29</v>
      </c>
      <c r="Q244" s="2" t="s">
        <v>53</v>
      </c>
      <c r="R244" s="4">
        <f>IF(Q244="in situ",LOOKUP(M244,CURSOS!B$2:G$18,CURSOS!E$2:E$18),IF(Q244="ON LINE",LOOKUP(M244,CURSOS!B$2:G$18,CURSOS!F$2:F$18),IF(Q244="PERSONALIZADA",LOOKUP(M244,CURSOS!B$2:G$18,CURSOS!G$2:G$18),0)))</f>
        <v>6400</v>
      </c>
      <c r="S244" s="2" t="s">
        <v>54</v>
      </c>
      <c r="T244" s="2"/>
      <c r="U244" s="2" t="s">
        <v>55</v>
      </c>
    </row>
    <row r="245" ht="15.75" customHeight="1">
      <c r="A245" s="2" t="s">
        <v>581</v>
      </c>
      <c r="B245" s="2" t="s">
        <v>582</v>
      </c>
      <c r="C245" s="2" t="s">
        <v>87</v>
      </c>
      <c r="D245" s="2" t="s">
        <v>49</v>
      </c>
      <c r="E245" s="2" t="s">
        <v>37</v>
      </c>
      <c r="F245" s="2" t="s">
        <v>38</v>
      </c>
      <c r="G245" s="2">
        <v>57.0</v>
      </c>
      <c r="H245" s="2" t="str">
        <f t="shared" si="1"/>
        <v>DOMICILIO CONOCIDO M-00125</v>
      </c>
      <c r="I245" s="2" t="str">
        <f>LOOKUP(C245,EMPRESAS!B$1:B$11,EMPRESAS!D$1:D$11)</f>
        <v>ORIZABA</v>
      </c>
      <c r="J245" s="2" t="str">
        <f t="shared" si="2"/>
        <v>CELULAR M-00125</v>
      </c>
      <c r="K245" s="2" t="str">
        <f t="shared" si="3"/>
        <v>M-00125@CORREO.COM</v>
      </c>
      <c r="L245" s="2" t="s">
        <v>88</v>
      </c>
      <c r="M245" s="2" t="s">
        <v>140</v>
      </c>
      <c r="N245" s="3">
        <f>VLOOKUP(M245,CURSOS!B$2:G$18,2,FALSE)</f>
        <v>20</v>
      </c>
      <c r="O245" s="2" t="s">
        <v>573</v>
      </c>
      <c r="P245" s="2" t="s">
        <v>42</v>
      </c>
      <c r="Q245" s="2" t="s">
        <v>53</v>
      </c>
      <c r="R245" s="4">
        <f>IF(Q245="in situ",LOOKUP(M245,CURSOS!B$2:G$18,CURSOS!E$2:E$18),IF(Q245="ON LINE",LOOKUP(M245,CURSOS!B$2:G$18,CURSOS!F$2:F$18),IF(Q245="PERSONALIZADA",LOOKUP(M245,CURSOS!B$2:G$18,CURSOS!G$2:G$18),0)))</f>
        <v>6400</v>
      </c>
      <c r="S245" s="2" t="s">
        <v>36</v>
      </c>
      <c r="T245" s="2" t="s">
        <v>44</v>
      </c>
      <c r="U245" s="2" t="s">
        <v>574</v>
      </c>
    </row>
    <row r="246" ht="15.75" customHeight="1">
      <c r="A246" s="2" t="s">
        <v>583</v>
      </c>
      <c r="B246" s="2" t="s">
        <v>584</v>
      </c>
      <c r="C246" s="2" t="s">
        <v>76</v>
      </c>
      <c r="D246" s="2" t="s">
        <v>49</v>
      </c>
      <c r="E246" s="2" t="s">
        <v>50</v>
      </c>
      <c r="F246" s="2" t="s">
        <v>38</v>
      </c>
      <c r="G246" s="2">
        <v>31.0</v>
      </c>
      <c r="H246" s="2" t="str">
        <f t="shared" si="1"/>
        <v>DOMICILIO CONOCIDO M-00333</v>
      </c>
      <c r="I246" s="2" t="str">
        <f>LOOKUP(C246,EMPRESAS!B$1:B$11,EMPRESAS!D$1:D$11)</f>
        <v>POZA RICA</v>
      </c>
      <c r="J246" s="2" t="str">
        <f t="shared" si="2"/>
        <v>CELULAR M-00333</v>
      </c>
      <c r="K246" s="2" t="str">
        <f t="shared" si="3"/>
        <v>M-00333@CORREO.COM</v>
      </c>
      <c r="L246" s="2" t="s">
        <v>51</v>
      </c>
      <c r="M246" s="2" t="s">
        <v>436</v>
      </c>
      <c r="N246" s="3">
        <f>VLOOKUP(M246,CURSOS!B$2:G$18,2,FALSE)</f>
        <v>24</v>
      </c>
      <c r="O246" s="2"/>
      <c r="P246" s="2" t="s">
        <v>29</v>
      </c>
      <c r="Q246" s="2" t="s">
        <v>53</v>
      </c>
      <c r="R246" s="4">
        <f>IF(Q246="in situ",LOOKUP(M246,CURSOS!B$2:G$18,CURSOS!E$2:E$18),IF(Q246="ON LINE",LOOKUP(M246,CURSOS!B$2:G$18,CURSOS!F$2:F$18),IF(Q246="PERSONALIZADA",LOOKUP(M246,CURSOS!B$2:G$18,CURSOS!G$2:G$18),0)))</f>
        <v>6400</v>
      </c>
      <c r="S246" s="2" t="s">
        <v>54</v>
      </c>
      <c r="T246" s="2"/>
      <c r="U246" s="2" t="s">
        <v>55</v>
      </c>
    </row>
    <row r="247" ht="15.75" customHeight="1">
      <c r="A247" s="2" t="s">
        <v>585</v>
      </c>
      <c r="B247" s="2" t="s">
        <v>586</v>
      </c>
      <c r="C247" s="2" t="s">
        <v>76</v>
      </c>
      <c r="D247" s="2" t="s">
        <v>59</v>
      </c>
      <c r="E247" s="2" t="s">
        <v>50</v>
      </c>
      <c r="F247" s="2" t="s">
        <v>38</v>
      </c>
      <c r="G247" s="2">
        <v>29.0</v>
      </c>
      <c r="H247" s="2" t="str">
        <f t="shared" si="1"/>
        <v>DOMICILIO CONOCIDO M-00334</v>
      </c>
      <c r="I247" s="2" t="str">
        <f>LOOKUP(C247,EMPRESAS!B$1:B$11,EMPRESAS!D$1:D$11)</f>
        <v>POZA RICA</v>
      </c>
      <c r="J247" s="2" t="str">
        <f t="shared" si="2"/>
        <v>CELULAR M-00334</v>
      </c>
      <c r="K247" s="2" t="str">
        <f t="shared" si="3"/>
        <v>M-00334@CORREO.COM</v>
      </c>
      <c r="L247" s="2" t="s">
        <v>51</v>
      </c>
      <c r="M247" s="2" t="s">
        <v>436</v>
      </c>
      <c r="N247" s="3">
        <f>VLOOKUP(M247,CURSOS!B$2:G$18,2,FALSE)</f>
        <v>24</v>
      </c>
      <c r="O247" s="2"/>
      <c r="P247" s="2" t="s">
        <v>29</v>
      </c>
      <c r="Q247" s="2" t="s">
        <v>53</v>
      </c>
      <c r="R247" s="4">
        <f>IF(Q247="in situ",LOOKUP(M247,CURSOS!B$2:G$18,CURSOS!E$2:E$18),IF(Q247="ON LINE",LOOKUP(M247,CURSOS!B$2:G$18,CURSOS!F$2:F$18),IF(Q247="PERSONALIZADA",LOOKUP(M247,CURSOS!B$2:G$18,CURSOS!G$2:G$18),0)))</f>
        <v>6400</v>
      </c>
      <c r="S247" s="2" t="s">
        <v>54</v>
      </c>
      <c r="T247" s="2"/>
      <c r="U247" s="2" t="s">
        <v>55</v>
      </c>
    </row>
    <row r="248" ht="15.75" customHeight="1">
      <c r="A248" s="2" t="s">
        <v>587</v>
      </c>
      <c r="B248" s="2" t="s">
        <v>588</v>
      </c>
      <c r="C248" s="2" t="s">
        <v>120</v>
      </c>
      <c r="D248" s="2" t="s">
        <v>24</v>
      </c>
      <c r="E248" s="2" t="s">
        <v>25</v>
      </c>
      <c r="F248" s="2" t="s">
        <v>38</v>
      </c>
      <c r="G248" s="2">
        <v>52.0</v>
      </c>
      <c r="H248" s="2" t="str">
        <f t="shared" si="1"/>
        <v>DOMICILIO CONOCIDO M-00253</v>
      </c>
      <c r="I248" s="2" t="str">
        <f>LOOKUP(C248,EMPRESAS!B$1:B$11,EMPRESAS!D$1:D$11)</f>
        <v>VERACRUZ</v>
      </c>
      <c r="J248" s="2" t="str">
        <f t="shared" si="2"/>
        <v>CELULAR M-00253</v>
      </c>
      <c r="K248" s="2" t="str">
        <f t="shared" si="3"/>
        <v>M-00253@CORREO.COM</v>
      </c>
      <c r="L248" s="2" t="s">
        <v>121</v>
      </c>
      <c r="M248" s="2" t="s">
        <v>122</v>
      </c>
      <c r="N248" s="3">
        <f>VLOOKUP(M248,CURSOS!B$2:G$18,2,FALSE)</f>
        <v>20</v>
      </c>
      <c r="O248" s="2" t="s">
        <v>447</v>
      </c>
      <c r="P248" s="2" t="s">
        <v>42</v>
      </c>
      <c r="Q248" s="2" t="s">
        <v>53</v>
      </c>
      <c r="R248" s="4">
        <f>IF(Q248="in situ",LOOKUP(M248,CURSOS!B$2:G$18,CURSOS!E$2:E$18),IF(Q248="ON LINE",LOOKUP(M248,CURSOS!B$2:G$18,CURSOS!F$2:F$18),IF(Q248="PERSONALIZADA",LOOKUP(M248,CURSOS!B$2:G$18,CURSOS!G$2:G$18),0)))</f>
        <v>6400</v>
      </c>
      <c r="S248" s="2" t="s">
        <v>36</v>
      </c>
      <c r="T248" s="2" t="s">
        <v>44</v>
      </c>
      <c r="U248" s="2" t="s">
        <v>448</v>
      </c>
    </row>
    <row r="249" ht="15.75" customHeight="1">
      <c r="A249" s="2" t="s">
        <v>589</v>
      </c>
      <c r="B249" s="2" t="s">
        <v>590</v>
      </c>
      <c r="C249" s="2" t="s">
        <v>48</v>
      </c>
      <c r="D249" s="2" t="s">
        <v>36</v>
      </c>
      <c r="E249" s="2" t="s">
        <v>50</v>
      </c>
      <c r="F249" s="2" t="s">
        <v>38</v>
      </c>
      <c r="G249" s="2">
        <v>49.0</v>
      </c>
      <c r="H249" s="2" t="str">
        <f t="shared" si="1"/>
        <v>DOMICILIO CONOCIDO M-00424</v>
      </c>
      <c r="I249" s="2" t="str">
        <f>LOOKUP(C249,EMPRESAS!B$1:B$11,EMPRESAS!D$1:D$11)</f>
        <v>CÓRDOBA</v>
      </c>
      <c r="J249" s="2" t="str">
        <f t="shared" si="2"/>
        <v>CELULAR M-00424</v>
      </c>
      <c r="K249" s="2" t="str">
        <f t="shared" si="3"/>
        <v>M-00424@CORREO.COM</v>
      </c>
      <c r="L249" s="2" t="s">
        <v>51</v>
      </c>
      <c r="M249" s="2" t="s">
        <v>566</v>
      </c>
      <c r="N249" s="3">
        <f>VLOOKUP(M249,CURSOS!B$2:G$18,2,FALSE)</f>
        <v>16</v>
      </c>
      <c r="O249" s="2"/>
      <c r="P249" s="2" t="s">
        <v>567</v>
      </c>
      <c r="Q249" s="2" t="s">
        <v>53</v>
      </c>
      <c r="R249" s="4">
        <f>IF(Q249="in situ",LOOKUP(M249,CURSOS!B$2:G$18,CURSOS!E$2:E$18),IF(Q249="ON LINE",LOOKUP(M249,CURSOS!B$2:G$18,CURSOS!F$2:F$18),IF(Q249="PERSONALIZADA",LOOKUP(M249,CURSOS!B$2:G$18,CURSOS!G$2:G$18),0)))</f>
        <v>6400</v>
      </c>
      <c r="S249" s="2" t="s">
        <v>54</v>
      </c>
      <c r="T249" s="2"/>
      <c r="U249" s="2" t="s">
        <v>568</v>
      </c>
    </row>
    <row r="250" ht="15.75" customHeight="1">
      <c r="A250" s="2" t="s">
        <v>591</v>
      </c>
      <c r="B250" s="2" t="s">
        <v>592</v>
      </c>
      <c r="C250" s="2" t="s">
        <v>120</v>
      </c>
      <c r="D250" s="2" t="s">
        <v>49</v>
      </c>
      <c r="E250" s="2" t="s">
        <v>25</v>
      </c>
      <c r="F250" s="2" t="s">
        <v>38</v>
      </c>
      <c r="G250" s="2">
        <v>42.0</v>
      </c>
      <c r="H250" s="2" t="str">
        <f t="shared" si="1"/>
        <v>DOMICILIO CONOCIDO M-00254</v>
      </c>
      <c r="I250" s="2" t="str">
        <f>LOOKUP(C250,EMPRESAS!B$1:B$11,EMPRESAS!D$1:D$11)</f>
        <v>VERACRUZ</v>
      </c>
      <c r="J250" s="2" t="str">
        <f t="shared" si="2"/>
        <v>CELULAR M-00254</v>
      </c>
      <c r="K250" s="2" t="str">
        <f t="shared" si="3"/>
        <v>M-00254@CORREO.COM</v>
      </c>
      <c r="L250" s="2" t="s">
        <v>121</v>
      </c>
      <c r="M250" s="2" t="s">
        <v>122</v>
      </c>
      <c r="N250" s="3">
        <f>VLOOKUP(M250,CURSOS!B$2:G$18,2,FALSE)</f>
        <v>20</v>
      </c>
      <c r="O250" s="2" t="s">
        <v>447</v>
      </c>
      <c r="P250" s="2" t="s">
        <v>42</v>
      </c>
      <c r="Q250" s="2" t="s">
        <v>53</v>
      </c>
      <c r="R250" s="4">
        <f>IF(Q250="in situ",LOOKUP(M250,CURSOS!B$2:G$18,CURSOS!E$2:E$18),IF(Q250="ON LINE",LOOKUP(M250,CURSOS!B$2:G$18,CURSOS!F$2:F$18),IF(Q250="PERSONALIZADA",LOOKUP(M250,CURSOS!B$2:G$18,CURSOS!G$2:G$18),0)))</f>
        <v>6400</v>
      </c>
      <c r="S250" s="2" t="s">
        <v>36</v>
      </c>
      <c r="T250" s="2" t="s">
        <v>44</v>
      </c>
      <c r="U250" s="2" t="s">
        <v>448</v>
      </c>
    </row>
    <row r="251" ht="15.75" customHeight="1">
      <c r="A251" s="2" t="s">
        <v>593</v>
      </c>
      <c r="B251" s="2" t="s">
        <v>594</v>
      </c>
      <c r="C251" s="2" t="s">
        <v>87</v>
      </c>
      <c r="D251" s="2" t="s">
        <v>59</v>
      </c>
      <c r="E251" s="2" t="s">
        <v>37</v>
      </c>
      <c r="F251" s="2" t="s">
        <v>38</v>
      </c>
      <c r="G251" s="2">
        <v>26.0</v>
      </c>
      <c r="H251" s="2" t="str">
        <f t="shared" si="1"/>
        <v>DOMICILIO CONOCIDO M-00126</v>
      </c>
      <c r="I251" s="2" t="str">
        <f>LOOKUP(C251,EMPRESAS!B$1:B$11,EMPRESAS!D$1:D$11)</f>
        <v>ORIZABA</v>
      </c>
      <c r="J251" s="2" t="str">
        <f t="shared" si="2"/>
        <v>CELULAR M-00126</v>
      </c>
      <c r="K251" s="2" t="str">
        <f t="shared" si="3"/>
        <v>M-00126@CORREO.COM</v>
      </c>
      <c r="L251" s="2" t="s">
        <v>88</v>
      </c>
      <c r="M251" s="2" t="s">
        <v>140</v>
      </c>
      <c r="N251" s="3">
        <f>VLOOKUP(M251,CURSOS!B$2:G$18,2,FALSE)</f>
        <v>20</v>
      </c>
      <c r="O251" s="2" t="s">
        <v>573</v>
      </c>
      <c r="P251" s="2" t="s">
        <v>42</v>
      </c>
      <c r="Q251" s="2" t="s">
        <v>53</v>
      </c>
      <c r="R251" s="4">
        <f>IF(Q251="in situ",LOOKUP(M251,CURSOS!B$2:G$18,CURSOS!E$2:E$18),IF(Q251="ON LINE",LOOKUP(M251,CURSOS!B$2:G$18,CURSOS!F$2:F$18),IF(Q251="PERSONALIZADA",LOOKUP(M251,CURSOS!B$2:G$18,CURSOS!G$2:G$18),0)))</f>
        <v>6400</v>
      </c>
      <c r="S251" s="2" t="s">
        <v>36</v>
      </c>
      <c r="T251" s="2" t="s">
        <v>44</v>
      </c>
      <c r="U251" s="2" t="s">
        <v>574</v>
      </c>
    </row>
    <row r="252" ht="15.75" customHeight="1">
      <c r="A252" s="2" t="s">
        <v>595</v>
      </c>
      <c r="B252" s="2" t="s">
        <v>596</v>
      </c>
      <c r="C252" s="2" t="s">
        <v>48</v>
      </c>
      <c r="D252" s="2" t="s">
        <v>24</v>
      </c>
      <c r="E252" s="2" t="s">
        <v>50</v>
      </c>
      <c r="F252" s="2" t="s">
        <v>38</v>
      </c>
      <c r="G252" s="2">
        <v>35.0</v>
      </c>
      <c r="H252" s="2" t="str">
        <f t="shared" si="1"/>
        <v>DOMICILIO CONOCIDO M-00425</v>
      </c>
      <c r="I252" s="2" t="str">
        <f>LOOKUP(C252,EMPRESAS!B$1:B$11,EMPRESAS!D$1:D$11)</f>
        <v>CÓRDOBA</v>
      </c>
      <c r="J252" s="2" t="str">
        <f t="shared" si="2"/>
        <v>CELULAR M-00425</v>
      </c>
      <c r="K252" s="2" t="str">
        <f t="shared" si="3"/>
        <v>M-00425@CORREO.COM</v>
      </c>
      <c r="L252" s="2" t="s">
        <v>51</v>
      </c>
      <c r="M252" s="2" t="s">
        <v>566</v>
      </c>
      <c r="N252" s="3">
        <f>VLOOKUP(M252,CURSOS!B$2:G$18,2,FALSE)</f>
        <v>16</v>
      </c>
      <c r="O252" s="2"/>
      <c r="P252" s="2" t="s">
        <v>567</v>
      </c>
      <c r="Q252" s="2" t="s">
        <v>53</v>
      </c>
      <c r="R252" s="4">
        <f>IF(Q252="in situ",LOOKUP(M252,CURSOS!B$2:G$18,CURSOS!E$2:E$18),IF(Q252="ON LINE",LOOKUP(M252,CURSOS!B$2:G$18,CURSOS!F$2:F$18),IF(Q252="PERSONALIZADA",LOOKUP(M252,CURSOS!B$2:G$18,CURSOS!G$2:G$18),0)))</f>
        <v>6400</v>
      </c>
      <c r="S252" s="2" t="s">
        <v>54</v>
      </c>
      <c r="T252" s="2"/>
      <c r="U252" s="2" t="s">
        <v>568</v>
      </c>
    </row>
    <row r="253" ht="15.75" customHeight="1">
      <c r="A253" s="2" t="s">
        <v>597</v>
      </c>
      <c r="B253" s="2" t="s">
        <v>598</v>
      </c>
      <c r="C253" s="2" t="s">
        <v>120</v>
      </c>
      <c r="D253" s="2" t="s">
        <v>36</v>
      </c>
      <c r="E253" s="2" t="s">
        <v>25</v>
      </c>
      <c r="F253" s="2" t="s">
        <v>38</v>
      </c>
      <c r="G253" s="2">
        <v>32.0</v>
      </c>
      <c r="H253" s="2" t="str">
        <f t="shared" si="1"/>
        <v>DOMICILIO CONOCIDO M-00255</v>
      </c>
      <c r="I253" s="2" t="str">
        <f>LOOKUP(C253,EMPRESAS!B$1:B$11,EMPRESAS!D$1:D$11)</f>
        <v>VERACRUZ</v>
      </c>
      <c r="J253" s="2" t="str">
        <f t="shared" si="2"/>
        <v>CELULAR M-00255</v>
      </c>
      <c r="K253" s="2" t="str">
        <f t="shared" si="3"/>
        <v>M-00255@CORREO.COM</v>
      </c>
      <c r="L253" s="2" t="s">
        <v>121</v>
      </c>
      <c r="M253" s="2" t="s">
        <v>122</v>
      </c>
      <c r="N253" s="3">
        <f>VLOOKUP(M253,CURSOS!B$2:G$18,2,FALSE)</f>
        <v>20</v>
      </c>
      <c r="O253" s="2" t="s">
        <v>447</v>
      </c>
      <c r="P253" s="2" t="s">
        <v>42</v>
      </c>
      <c r="Q253" s="2" t="s">
        <v>53</v>
      </c>
      <c r="R253" s="4">
        <f>IF(Q253="in situ",LOOKUP(M253,CURSOS!B$2:G$18,CURSOS!E$2:E$18),IF(Q253="ON LINE",LOOKUP(M253,CURSOS!B$2:G$18,CURSOS!F$2:F$18),IF(Q253="PERSONALIZADA",LOOKUP(M253,CURSOS!B$2:G$18,CURSOS!G$2:G$18),0)))</f>
        <v>6400</v>
      </c>
      <c r="S253" s="2" t="s">
        <v>36</v>
      </c>
      <c r="T253" s="2" t="s">
        <v>44</v>
      </c>
      <c r="U253" s="2" t="s">
        <v>448</v>
      </c>
    </row>
    <row r="254" ht="15.75" customHeight="1">
      <c r="A254" s="2" t="s">
        <v>599</v>
      </c>
      <c r="B254" s="2" t="s">
        <v>600</v>
      </c>
      <c r="C254" s="2" t="s">
        <v>87</v>
      </c>
      <c r="D254" s="2" t="s">
        <v>49</v>
      </c>
      <c r="E254" s="2" t="s">
        <v>37</v>
      </c>
      <c r="F254" s="2" t="s">
        <v>38</v>
      </c>
      <c r="G254" s="2">
        <v>23.0</v>
      </c>
      <c r="H254" s="2" t="str">
        <f t="shared" si="1"/>
        <v>DOMICILIO CONOCIDO M-00127</v>
      </c>
      <c r="I254" s="2" t="str">
        <f>LOOKUP(C254,EMPRESAS!B$1:B$11,EMPRESAS!D$1:D$11)</f>
        <v>ORIZABA</v>
      </c>
      <c r="J254" s="2" t="str">
        <f t="shared" si="2"/>
        <v>CELULAR M-00127</v>
      </c>
      <c r="K254" s="2" t="str">
        <f t="shared" si="3"/>
        <v>M-00127@CORREO.COM</v>
      </c>
      <c r="L254" s="2" t="s">
        <v>88</v>
      </c>
      <c r="M254" s="2" t="s">
        <v>140</v>
      </c>
      <c r="N254" s="3">
        <f>VLOOKUP(M254,CURSOS!B$2:G$18,2,FALSE)</f>
        <v>20</v>
      </c>
      <c r="O254" s="2" t="s">
        <v>573</v>
      </c>
      <c r="P254" s="2" t="s">
        <v>42</v>
      </c>
      <c r="Q254" s="2" t="s">
        <v>53</v>
      </c>
      <c r="R254" s="4">
        <f>IF(Q254="in situ",LOOKUP(M254,CURSOS!B$2:G$18,CURSOS!E$2:E$18),IF(Q254="ON LINE",LOOKUP(M254,CURSOS!B$2:G$18,CURSOS!F$2:F$18),IF(Q254="PERSONALIZADA",LOOKUP(M254,CURSOS!B$2:G$18,CURSOS!G$2:G$18),0)))</f>
        <v>6400</v>
      </c>
      <c r="S254" s="2" t="s">
        <v>36</v>
      </c>
      <c r="T254" s="2" t="s">
        <v>44</v>
      </c>
      <c r="U254" s="2" t="s">
        <v>574</v>
      </c>
    </row>
    <row r="255" ht="15.75" customHeight="1">
      <c r="A255" s="2" t="s">
        <v>601</v>
      </c>
      <c r="B255" s="2" t="s">
        <v>602</v>
      </c>
      <c r="C255" s="2" t="s">
        <v>35</v>
      </c>
      <c r="D255" s="2" t="s">
        <v>49</v>
      </c>
      <c r="E255" s="2" t="s">
        <v>50</v>
      </c>
      <c r="F255" s="2" t="s">
        <v>38</v>
      </c>
      <c r="G255" s="2">
        <v>39.0</v>
      </c>
      <c r="H255" s="2" t="str">
        <f t="shared" si="1"/>
        <v>DOMICILIO CONOCIDO M-00363</v>
      </c>
      <c r="I255" s="2" t="str">
        <f>LOOKUP(C255,EMPRESAS!B$1:B$11,EMPRESAS!D$1:D$11)</f>
        <v>ACAYUCAN</v>
      </c>
      <c r="J255" s="2" t="str">
        <f t="shared" si="2"/>
        <v>CELULAR M-00363</v>
      </c>
      <c r="K255" s="2" t="str">
        <f t="shared" si="3"/>
        <v>M-00363@CORREO.COM</v>
      </c>
      <c r="L255" s="2" t="s">
        <v>39</v>
      </c>
      <c r="M255" s="2" t="s">
        <v>40</v>
      </c>
      <c r="N255" s="3">
        <f>VLOOKUP(M255,CURSOS!B$2:G$18,2,FALSE)</f>
        <v>20</v>
      </c>
      <c r="O255" s="2" t="s">
        <v>41</v>
      </c>
      <c r="P255" s="2" t="s">
        <v>42</v>
      </c>
      <c r="Q255" s="2" t="s">
        <v>30</v>
      </c>
      <c r="R255" s="4">
        <f>IF(Q255="in situ",LOOKUP(M255,CURSOS!B$2:G$18,CURSOS!E$2:E$18),IF(Q255="ON LINE",LOOKUP(M255,CURSOS!B$2:G$18,CURSOS!F$2:F$18),IF(Q255="PERSONALIZADA",LOOKUP(M255,CURSOS!B$2:G$18,CURSOS!G$2:G$18),0)))</f>
        <v>8000</v>
      </c>
      <c r="S255" s="2" t="s">
        <v>43</v>
      </c>
      <c r="T255" s="2" t="s">
        <v>44</v>
      </c>
      <c r="U255" s="2" t="s">
        <v>45</v>
      </c>
    </row>
    <row r="256" ht="15.75" customHeight="1">
      <c r="A256" s="2" t="s">
        <v>603</v>
      </c>
      <c r="B256" s="2" t="s">
        <v>604</v>
      </c>
      <c r="C256" s="2" t="s">
        <v>76</v>
      </c>
      <c r="D256" s="2" t="s">
        <v>49</v>
      </c>
      <c r="E256" s="2" t="s">
        <v>50</v>
      </c>
      <c r="F256" s="2" t="s">
        <v>38</v>
      </c>
      <c r="G256" s="2">
        <v>35.0</v>
      </c>
      <c r="H256" s="2" t="str">
        <f t="shared" si="1"/>
        <v>DOMICILIO CONOCIDO M-00335</v>
      </c>
      <c r="I256" s="2" t="str">
        <f>LOOKUP(C256,EMPRESAS!B$1:B$11,EMPRESAS!D$1:D$11)</f>
        <v>POZA RICA</v>
      </c>
      <c r="J256" s="2" t="str">
        <f t="shared" si="2"/>
        <v>CELULAR M-00335</v>
      </c>
      <c r="K256" s="2" t="str">
        <f t="shared" si="3"/>
        <v>M-00335@CORREO.COM</v>
      </c>
      <c r="L256" s="2" t="s">
        <v>51</v>
      </c>
      <c r="M256" s="2" t="s">
        <v>436</v>
      </c>
      <c r="N256" s="3">
        <f>VLOOKUP(M256,CURSOS!B$2:G$18,2,FALSE)</f>
        <v>24</v>
      </c>
      <c r="O256" s="2"/>
      <c r="P256" s="2" t="s">
        <v>29</v>
      </c>
      <c r="Q256" s="2" t="s">
        <v>53</v>
      </c>
      <c r="R256" s="4">
        <f>IF(Q256="in situ",LOOKUP(M256,CURSOS!B$2:G$18,CURSOS!E$2:E$18),IF(Q256="ON LINE",LOOKUP(M256,CURSOS!B$2:G$18,CURSOS!F$2:F$18),IF(Q256="PERSONALIZADA",LOOKUP(M256,CURSOS!B$2:G$18,CURSOS!G$2:G$18),0)))</f>
        <v>6400</v>
      </c>
      <c r="S256" s="2" t="s">
        <v>54</v>
      </c>
      <c r="T256" s="2"/>
      <c r="U256" s="2" t="s">
        <v>55</v>
      </c>
    </row>
    <row r="257" ht="15.75" customHeight="1">
      <c r="A257" s="2" t="s">
        <v>605</v>
      </c>
      <c r="B257" s="2" t="s">
        <v>606</v>
      </c>
      <c r="C257" s="2" t="s">
        <v>35</v>
      </c>
      <c r="D257" s="2" t="s">
        <v>59</v>
      </c>
      <c r="E257" s="2" t="s">
        <v>50</v>
      </c>
      <c r="F257" s="2" t="s">
        <v>38</v>
      </c>
      <c r="G257" s="2">
        <v>54.0</v>
      </c>
      <c r="H257" s="2" t="str">
        <f t="shared" si="1"/>
        <v>DOMICILIO CONOCIDO M-00364</v>
      </c>
      <c r="I257" s="2" t="str">
        <f>LOOKUP(C257,EMPRESAS!B$1:B$11,EMPRESAS!D$1:D$11)</f>
        <v>ACAYUCAN</v>
      </c>
      <c r="J257" s="2" t="str">
        <f t="shared" si="2"/>
        <v>CELULAR M-00364</v>
      </c>
      <c r="K257" s="2" t="str">
        <f t="shared" si="3"/>
        <v>M-00364@CORREO.COM</v>
      </c>
      <c r="L257" s="2" t="s">
        <v>39</v>
      </c>
      <c r="M257" s="2" t="s">
        <v>40</v>
      </c>
      <c r="N257" s="3">
        <f>VLOOKUP(M257,CURSOS!B$2:G$18,2,FALSE)</f>
        <v>20</v>
      </c>
      <c r="O257" s="2" t="s">
        <v>41</v>
      </c>
      <c r="P257" s="2" t="s">
        <v>42</v>
      </c>
      <c r="Q257" s="2" t="s">
        <v>30</v>
      </c>
      <c r="R257" s="4">
        <f>IF(Q257="in situ",LOOKUP(M257,CURSOS!B$2:G$18,CURSOS!E$2:E$18),IF(Q257="ON LINE",LOOKUP(M257,CURSOS!B$2:G$18,CURSOS!F$2:F$18),IF(Q257="PERSONALIZADA",LOOKUP(M257,CURSOS!B$2:G$18,CURSOS!G$2:G$18),0)))</f>
        <v>8000</v>
      </c>
      <c r="S257" s="2" t="s">
        <v>43</v>
      </c>
      <c r="T257" s="2" t="s">
        <v>44</v>
      </c>
      <c r="U257" s="2" t="s">
        <v>45</v>
      </c>
    </row>
    <row r="258" ht="15.75" customHeight="1">
      <c r="A258" s="2" t="s">
        <v>607</v>
      </c>
      <c r="B258" s="2" t="s">
        <v>608</v>
      </c>
      <c r="C258" s="2" t="s">
        <v>76</v>
      </c>
      <c r="D258" s="2" t="s">
        <v>24</v>
      </c>
      <c r="E258" s="2" t="s">
        <v>50</v>
      </c>
      <c r="F258" s="2" t="s">
        <v>38</v>
      </c>
      <c r="G258" s="2">
        <v>44.0</v>
      </c>
      <c r="H258" s="2" t="str">
        <f t="shared" si="1"/>
        <v>DOMICILIO CONOCIDO M-00336</v>
      </c>
      <c r="I258" s="2" t="str">
        <f>LOOKUP(C258,EMPRESAS!B$1:B$11,EMPRESAS!D$1:D$11)</f>
        <v>POZA RICA</v>
      </c>
      <c r="J258" s="2" t="str">
        <f t="shared" si="2"/>
        <v>CELULAR M-00336</v>
      </c>
      <c r="K258" s="2" t="str">
        <f t="shared" si="3"/>
        <v>M-00336@CORREO.COM</v>
      </c>
      <c r="L258" s="2" t="s">
        <v>51</v>
      </c>
      <c r="M258" s="2" t="s">
        <v>436</v>
      </c>
      <c r="N258" s="3">
        <f>VLOOKUP(M258,CURSOS!B$2:G$18,2,FALSE)</f>
        <v>24</v>
      </c>
      <c r="O258" s="2"/>
      <c r="P258" s="2" t="s">
        <v>29</v>
      </c>
      <c r="Q258" s="2" t="s">
        <v>53</v>
      </c>
      <c r="R258" s="4">
        <f>IF(Q258="in situ",LOOKUP(M258,CURSOS!B$2:G$18,CURSOS!E$2:E$18),IF(Q258="ON LINE",LOOKUP(M258,CURSOS!B$2:G$18,CURSOS!F$2:F$18),IF(Q258="PERSONALIZADA",LOOKUP(M258,CURSOS!B$2:G$18,CURSOS!G$2:G$18),0)))</f>
        <v>6400</v>
      </c>
      <c r="S258" s="2" t="s">
        <v>54</v>
      </c>
      <c r="T258" s="2"/>
      <c r="U258" s="2" t="s">
        <v>55</v>
      </c>
    </row>
    <row r="259" ht="15.75" customHeight="1">
      <c r="A259" s="2" t="s">
        <v>609</v>
      </c>
      <c r="B259" s="2" t="s">
        <v>610</v>
      </c>
      <c r="C259" s="2" t="s">
        <v>76</v>
      </c>
      <c r="D259" s="2" t="s">
        <v>36</v>
      </c>
      <c r="E259" s="2" t="s">
        <v>50</v>
      </c>
      <c r="F259" s="2" t="s">
        <v>38</v>
      </c>
      <c r="G259" s="2">
        <v>35.0</v>
      </c>
      <c r="H259" s="2" t="str">
        <f t="shared" si="1"/>
        <v>DOMICILIO CONOCIDO M-00337</v>
      </c>
      <c r="I259" s="2" t="str">
        <f>LOOKUP(C259,EMPRESAS!B$1:B$11,EMPRESAS!D$1:D$11)</f>
        <v>POZA RICA</v>
      </c>
      <c r="J259" s="2" t="str">
        <f t="shared" si="2"/>
        <v>CELULAR M-00337</v>
      </c>
      <c r="K259" s="2" t="str">
        <f t="shared" si="3"/>
        <v>M-00337@CORREO.COM</v>
      </c>
      <c r="L259" s="2" t="s">
        <v>51</v>
      </c>
      <c r="M259" s="2" t="s">
        <v>436</v>
      </c>
      <c r="N259" s="3">
        <f>VLOOKUP(M259,CURSOS!B$2:G$18,2,FALSE)</f>
        <v>24</v>
      </c>
      <c r="O259" s="2"/>
      <c r="P259" s="2" t="s">
        <v>29</v>
      </c>
      <c r="Q259" s="2" t="s">
        <v>53</v>
      </c>
      <c r="R259" s="4">
        <f>IF(Q259="in situ",LOOKUP(M259,CURSOS!B$2:G$18,CURSOS!E$2:E$18),IF(Q259="ON LINE",LOOKUP(M259,CURSOS!B$2:G$18,CURSOS!F$2:F$18),IF(Q259="PERSONALIZADA",LOOKUP(M259,CURSOS!B$2:G$18,CURSOS!G$2:G$18),0)))</f>
        <v>6400</v>
      </c>
      <c r="S259" s="2" t="s">
        <v>54</v>
      </c>
      <c r="T259" s="2"/>
      <c r="U259" s="2" t="s">
        <v>55</v>
      </c>
    </row>
    <row r="260" ht="15.75" customHeight="1">
      <c r="A260" s="2" t="s">
        <v>611</v>
      </c>
      <c r="B260" s="2" t="s">
        <v>612</v>
      </c>
      <c r="C260" s="2" t="s">
        <v>120</v>
      </c>
      <c r="D260" s="2" t="s">
        <v>49</v>
      </c>
      <c r="E260" s="2" t="s">
        <v>25</v>
      </c>
      <c r="F260" s="2" t="s">
        <v>38</v>
      </c>
      <c r="G260" s="2">
        <v>41.0</v>
      </c>
      <c r="H260" s="2" t="str">
        <f t="shared" si="1"/>
        <v>DOMICILIO CONOCIDO M-00256</v>
      </c>
      <c r="I260" s="2" t="str">
        <f>LOOKUP(C260,EMPRESAS!B$1:B$11,EMPRESAS!D$1:D$11)</f>
        <v>VERACRUZ</v>
      </c>
      <c r="J260" s="2" t="str">
        <f t="shared" si="2"/>
        <v>CELULAR M-00256</v>
      </c>
      <c r="K260" s="2" t="str">
        <f t="shared" si="3"/>
        <v>M-00256@CORREO.COM</v>
      </c>
      <c r="L260" s="2" t="s">
        <v>121</v>
      </c>
      <c r="M260" s="2" t="s">
        <v>122</v>
      </c>
      <c r="N260" s="3">
        <f>VLOOKUP(M260,CURSOS!B$2:G$18,2,FALSE)</f>
        <v>20</v>
      </c>
      <c r="O260" s="2" t="s">
        <v>447</v>
      </c>
      <c r="P260" s="2" t="s">
        <v>42</v>
      </c>
      <c r="Q260" s="2" t="s">
        <v>53</v>
      </c>
      <c r="R260" s="4">
        <f>IF(Q260="in situ",LOOKUP(M260,CURSOS!B$2:G$18,CURSOS!E$2:E$18),IF(Q260="ON LINE",LOOKUP(M260,CURSOS!B$2:G$18,CURSOS!F$2:F$18),IF(Q260="PERSONALIZADA",LOOKUP(M260,CURSOS!B$2:G$18,CURSOS!G$2:G$18),0)))</f>
        <v>6400</v>
      </c>
      <c r="S260" s="2" t="s">
        <v>36</v>
      </c>
      <c r="T260" s="2" t="s">
        <v>44</v>
      </c>
      <c r="U260" s="2" t="s">
        <v>448</v>
      </c>
    </row>
    <row r="261" ht="15.75" customHeight="1">
      <c r="A261" s="2" t="s">
        <v>613</v>
      </c>
      <c r="B261" s="2" t="s">
        <v>614</v>
      </c>
      <c r="C261" s="2" t="s">
        <v>48</v>
      </c>
      <c r="D261" s="2" t="s">
        <v>59</v>
      </c>
      <c r="E261" s="2" t="s">
        <v>50</v>
      </c>
      <c r="F261" s="2" t="s">
        <v>38</v>
      </c>
      <c r="G261" s="2">
        <v>32.0</v>
      </c>
      <c r="H261" s="2" t="str">
        <f t="shared" si="1"/>
        <v>DOMICILIO CONOCIDO M-00426</v>
      </c>
      <c r="I261" s="2" t="str">
        <f>LOOKUP(C261,EMPRESAS!B$1:B$11,EMPRESAS!D$1:D$11)</f>
        <v>CÓRDOBA</v>
      </c>
      <c r="J261" s="2" t="str">
        <f t="shared" si="2"/>
        <v>CELULAR M-00426</v>
      </c>
      <c r="K261" s="2" t="str">
        <f t="shared" si="3"/>
        <v>M-00426@CORREO.COM</v>
      </c>
      <c r="L261" s="2" t="s">
        <v>51</v>
      </c>
      <c r="M261" s="2" t="s">
        <v>566</v>
      </c>
      <c r="N261" s="3">
        <f>VLOOKUP(M261,CURSOS!B$2:G$18,2,FALSE)</f>
        <v>16</v>
      </c>
      <c r="O261" s="2"/>
      <c r="P261" s="2" t="s">
        <v>567</v>
      </c>
      <c r="Q261" s="2" t="s">
        <v>53</v>
      </c>
      <c r="R261" s="4">
        <f>IF(Q261="in situ",LOOKUP(M261,CURSOS!B$2:G$18,CURSOS!E$2:E$18),IF(Q261="ON LINE",LOOKUP(M261,CURSOS!B$2:G$18,CURSOS!F$2:F$18),IF(Q261="PERSONALIZADA",LOOKUP(M261,CURSOS!B$2:G$18,CURSOS!G$2:G$18),0)))</f>
        <v>6400</v>
      </c>
      <c r="S261" s="2" t="s">
        <v>54</v>
      </c>
      <c r="T261" s="2"/>
      <c r="U261" s="2" t="s">
        <v>568</v>
      </c>
    </row>
    <row r="262" ht="15.75" customHeight="1">
      <c r="A262" s="2" t="s">
        <v>615</v>
      </c>
      <c r="B262" s="2" t="s">
        <v>616</v>
      </c>
      <c r="C262" s="2" t="s">
        <v>58</v>
      </c>
      <c r="D262" s="2" t="s">
        <v>59</v>
      </c>
      <c r="E262" s="2" t="s">
        <v>37</v>
      </c>
      <c r="F262" s="2" t="s">
        <v>26</v>
      </c>
      <c r="G262" s="2">
        <v>48.0</v>
      </c>
      <c r="H262" s="2" t="str">
        <f t="shared" si="1"/>
        <v>DOMICILIO CONOCIDO M-00294</v>
      </c>
      <c r="I262" s="2" t="str">
        <f>LOOKUP(C262,EMPRESAS!B$1:B$11,EMPRESAS!D$1:D$11)</f>
        <v>OAXACA</v>
      </c>
      <c r="J262" s="2" t="str">
        <f t="shared" si="2"/>
        <v>CELULAR M-00294</v>
      </c>
      <c r="K262" s="2" t="str">
        <f t="shared" si="3"/>
        <v>M-00294@CORREO.COM</v>
      </c>
      <c r="L262" s="2" t="s">
        <v>60</v>
      </c>
      <c r="M262" s="2" t="s">
        <v>61</v>
      </c>
      <c r="N262" s="3">
        <f>VLOOKUP(M262,CURSOS!B$2:G$18,2,FALSE)</f>
        <v>25</v>
      </c>
      <c r="O262" s="2" t="s">
        <v>62</v>
      </c>
      <c r="P262" s="2" t="s">
        <v>42</v>
      </c>
      <c r="Q262" s="2" t="s">
        <v>53</v>
      </c>
      <c r="R262" s="4">
        <f>IF(Q262="in situ",LOOKUP(M262,CURSOS!B$2:G$18,CURSOS!E$2:E$18),IF(Q262="ON LINE",LOOKUP(M262,CURSOS!B$2:G$18,CURSOS!F$2:F$18),IF(Q262="PERSONALIZADA",LOOKUP(M262,CURSOS!B$2:G$18,CURSOS!G$2:G$18),0)))</f>
        <v>6400</v>
      </c>
      <c r="S262" s="2" t="s">
        <v>24</v>
      </c>
      <c r="T262" s="2" t="s">
        <v>44</v>
      </c>
      <c r="U262" s="2" t="s">
        <v>63</v>
      </c>
    </row>
    <row r="263" ht="15.75" customHeight="1">
      <c r="A263" s="2" t="s">
        <v>617</v>
      </c>
      <c r="B263" s="2" t="s">
        <v>618</v>
      </c>
      <c r="C263" s="2" t="s">
        <v>48</v>
      </c>
      <c r="D263" s="2" t="s">
        <v>24</v>
      </c>
      <c r="E263" s="2" t="s">
        <v>50</v>
      </c>
      <c r="F263" s="2" t="s">
        <v>26</v>
      </c>
      <c r="G263" s="2">
        <v>45.0</v>
      </c>
      <c r="H263" s="2" t="str">
        <f t="shared" si="1"/>
        <v>DOMICILIO CONOCIDO M-00427</v>
      </c>
      <c r="I263" s="2" t="str">
        <f>LOOKUP(C263,EMPRESAS!B$1:B$11,EMPRESAS!D$1:D$11)</f>
        <v>CÓRDOBA</v>
      </c>
      <c r="J263" s="2" t="str">
        <f t="shared" si="2"/>
        <v>CELULAR M-00427</v>
      </c>
      <c r="K263" s="2" t="str">
        <f t="shared" si="3"/>
        <v>M-00427@CORREO.COM</v>
      </c>
      <c r="L263" s="2" t="s">
        <v>51</v>
      </c>
      <c r="M263" s="2" t="s">
        <v>566</v>
      </c>
      <c r="N263" s="3">
        <f>VLOOKUP(M263,CURSOS!B$2:G$18,2,FALSE)</f>
        <v>16</v>
      </c>
      <c r="O263" s="2"/>
      <c r="P263" s="2" t="s">
        <v>567</v>
      </c>
      <c r="Q263" s="2" t="s">
        <v>53</v>
      </c>
      <c r="R263" s="4">
        <f>IF(Q263="in situ",LOOKUP(M263,CURSOS!B$2:G$18,CURSOS!E$2:E$18),IF(Q263="ON LINE",LOOKUP(M263,CURSOS!B$2:G$18,CURSOS!F$2:F$18),IF(Q263="PERSONALIZADA",LOOKUP(M263,CURSOS!B$2:G$18,CURSOS!G$2:G$18),0)))</f>
        <v>6400</v>
      </c>
      <c r="S263" s="2" t="s">
        <v>54</v>
      </c>
      <c r="T263" s="2"/>
      <c r="U263" s="2" t="s">
        <v>568</v>
      </c>
    </row>
    <row r="264" ht="15.75" customHeight="1">
      <c r="A264" s="2" t="s">
        <v>619</v>
      </c>
      <c r="B264" s="2" t="s">
        <v>620</v>
      </c>
      <c r="C264" s="2" t="s">
        <v>35</v>
      </c>
      <c r="D264" s="2" t="s">
        <v>36</v>
      </c>
      <c r="E264" s="2" t="s">
        <v>50</v>
      </c>
      <c r="F264" s="2" t="s">
        <v>38</v>
      </c>
      <c r="G264" s="2">
        <v>18.0</v>
      </c>
      <c r="H264" s="2" t="str">
        <f t="shared" si="1"/>
        <v>DOMICILIO CONOCIDO M-00365</v>
      </c>
      <c r="I264" s="2" t="str">
        <f>LOOKUP(C264,EMPRESAS!B$1:B$11,EMPRESAS!D$1:D$11)</f>
        <v>ACAYUCAN</v>
      </c>
      <c r="J264" s="2" t="str">
        <f t="shared" si="2"/>
        <v>CELULAR M-00365</v>
      </c>
      <c r="K264" s="2" t="str">
        <f t="shared" si="3"/>
        <v>M-00365@CORREO.COM</v>
      </c>
      <c r="L264" s="2" t="s">
        <v>39</v>
      </c>
      <c r="M264" s="2" t="s">
        <v>40</v>
      </c>
      <c r="N264" s="3">
        <f>VLOOKUP(M264,CURSOS!B$2:G$18,2,FALSE)</f>
        <v>20</v>
      </c>
      <c r="O264" s="2" t="s">
        <v>41</v>
      </c>
      <c r="P264" s="2" t="s">
        <v>42</v>
      </c>
      <c r="Q264" s="2" t="s">
        <v>30</v>
      </c>
      <c r="R264" s="4">
        <f>IF(Q264="in situ",LOOKUP(M264,CURSOS!B$2:G$18,CURSOS!E$2:E$18),IF(Q264="ON LINE",LOOKUP(M264,CURSOS!B$2:G$18,CURSOS!F$2:F$18),IF(Q264="PERSONALIZADA",LOOKUP(M264,CURSOS!B$2:G$18,CURSOS!G$2:G$18),0)))</f>
        <v>8000</v>
      </c>
      <c r="S264" s="2" t="s">
        <v>43</v>
      </c>
      <c r="T264" s="2" t="s">
        <v>44</v>
      </c>
      <c r="U264" s="2" t="s">
        <v>45</v>
      </c>
    </row>
    <row r="265" ht="15.75" customHeight="1">
      <c r="A265" s="2" t="s">
        <v>621</v>
      </c>
      <c r="B265" s="2" t="s">
        <v>622</v>
      </c>
      <c r="C265" s="2" t="s">
        <v>87</v>
      </c>
      <c r="D265" s="2" t="s">
        <v>49</v>
      </c>
      <c r="E265" s="2" t="s">
        <v>37</v>
      </c>
      <c r="F265" s="2" t="s">
        <v>38</v>
      </c>
      <c r="G265" s="2">
        <v>18.0</v>
      </c>
      <c r="H265" s="2" t="str">
        <f t="shared" si="1"/>
        <v>DOMICILIO CONOCIDO M-00128</v>
      </c>
      <c r="I265" s="2" t="str">
        <f>LOOKUP(C265,EMPRESAS!B$1:B$11,EMPRESAS!D$1:D$11)</f>
        <v>ORIZABA</v>
      </c>
      <c r="J265" s="2" t="str">
        <f t="shared" si="2"/>
        <v>CELULAR M-00128</v>
      </c>
      <c r="K265" s="2" t="str">
        <f t="shared" si="3"/>
        <v>M-00128@CORREO.COM</v>
      </c>
      <c r="L265" s="2" t="s">
        <v>88</v>
      </c>
      <c r="M265" s="2" t="s">
        <v>140</v>
      </c>
      <c r="N265" s="3">
        <f>VLOOKUP(M265,CURSOS!B$2:G$18,2,FALSE)</f>
        <v>20</v>
      </c>
      <c r="O265" s="2" t="s">
        <v>573</v>
      </c>
      <c r="P265" s="2" t="s">
        <v>42</v>
      </c>
      <c r="Q265" s="2" t="s">
        <v>53</v>
      </c>
      <c r="R265" s="4">
        <f>IF(Q265="in situ",LOOKUP(M265,CURSOS!B$2:G$18,CURSOS!E$2:E$18),IF(Q265="ON LINE",LOOKUP(M265,CURSOS!B$2:G$18,CURSOS!F$2:F$18),IF(Q265="PERSONALIZADA",LOOKUP(M265,CURSOS!B$2:G$18,CURSOS!G$2:G$18),0)))</f>
        <v>6400</v>
      </c>
      <c r="S265" s="2" t="s">
        <v>36</v>
      </c>
      <c r="T265" s="2" t="s">
        <v>44</v>
      </c>
      <c r="U265" s="2" t="s">
        <v>574</v>
      </c>
    </row>
    <row r="266" ht="15.75" customHeight="1">
      <c r="A266" s="2" t="s">
        <v>623</v>
      </c>
      <c r="B266" s="2" t="s">
        <v>624</v>
      </c>
      <c r="C266" s="2" t="s">
        <v>87</v>
      </c>
      <c r="D266" s="2" t="s">
        <v>59</v>
      </c>
      <c r="E266" s="2" t="s">
        <v>37</v>
      </c>
      <c r="F266" s="2" t="s">
        <v>26</v>
      </c>
      <c r="G266" s="2">
        <v>32.0</v>
      </c>
      <c r="H266" s="2" t="str">
        <f t="shared" si="1"/>
        <v>DOMICILIO CONOCIDO M-00129</v>
      </c>
      <c r="I266" s="2" t="str">
        <f>LOOKUP(C266,EMPRESAS!B$1:B$11,EMPRESAS!D$1:D$11)</f>
        <v>ORIZABA</v>
      </c>
      <c r="J266" s="2" t="str">
        <f t="shared" si="2"/>
        <v>CELULAR M-00129</v>
      </c>
      <c r="K266" s="2" t="str">
        <f t="shared" si="3"/>
        <v>M-00129@CORREO.COM</v>
      </c>
      <c r="L266" s="2" t="s">
        <v>88</v>
      </c>
      <c r="M266" s="2" t="s">
        <v>140</v>
      </c>
      <c r="N266" s="3">
        <f>VLOOKUP(M266,CURSOS!B$2:G$18,2,FALSE)</f>
        <v>20</v>
      </c>
      <c r="O266" s="2" t="s">
        <v>573</v>
      </c>
      <c r="P266" s="2" t="s">
        <v>42</v>
      </c>
      <c r="Q266" s="2" t="s">
        <v>53</v>
      </c>
      <c r="R266" s="4">
        <f>IF(Q266="in situ",LOOKUP(M266,CURSOS!B$2:G$18,CURSOS!E$2:E$18),IF(Q266="ON LINE",LOOKUP(M266,CURSOS!B$2:G$18,CURSOS!F$2:F$18),IF(Q266="PERSONALIZADA",LOOKUP(M266,CURSOS!B$2:G$18,CURSOS!G$2:G$18),0)))</f>
        <v>6400</v>
      </c>
      <c r="S266" s="2" t="s">
        <v>36</v>
      </c>
      <c r="T266" s="2" t="s">
        <v>44</v>
      </c>
      <c r="U266" s="2" t="s">
        <v>574</v>
      </c>
    </row>
    <row r="267" ht="15.75" customHeight="1">
      <c r="A267" s="2" t="s">
        <v>625</v>
      </c>
      <c r="B267" s="2" t="s">
        <v>626</v>
      </c>
      <c r="C267" s="2" t="s">
        <v>58</v>
      </c>
      <c r="D267" s="2" t="s">
        <v>24</v>
      </c>
      <c r="E267" s="2" t="s">
        <v>37</v>
      </c>
      <c r="F267" s="2" t="s">
        <v>26</v>
      </c>
      <c r="G267" s="2">
        <v>33.0</v>
      </c>
      <c r="H267" s="2" t="str">
        <f t="shared" si="1"/>
        <v>DOMICILIO CONOCIDO M-00295</v>
      </c>
      <c r="I267" s="2" t="str">
        <f>LOOKUP(C267,EMPRESAS!B$1:B$11,EMPRESAS!D$1:D$11)</f>
        <v>OAXACA</v>
      </c>
      <c r="J267" s="2" t="str">
        <f t="shared" si="2"/>
        <v>CELULAR M-00295</v>
      </c>
      <c r="K267" s="2" t="str">
        <f t="shared" si="3"/>
        <v>M-00295@CORREO.COM</v>
      </c>
      <c r="L267" s="2" t="s">
        <v>60</v>
      </c>
      <c r="M267" s="2" t="s">
        <v>61</v>
      </c>
      <c r="N267" s="3">
        <f>VLOOKUP(M267,CURSOS!B$2:G$18,2,FALSE)</f>
        <v>25</v>
      </c>
      <c r="O267" s="2" t="s">
        <v>62</v>
      </c>
      <c r="P267" s="2" t="s">
        <v>42</v>
      </c>
      <c r="Q267" s="2" t="s">
        <v>53</v>
      </c>
      <c r="R267" s="4">
        <f>IF(Q267="in situ",LOOKUP(M267,CURSOS!B$2:G$18,CURSOS!E$2:E$18),IF(Q267="ON LINE",LOOKUP(M267,CURSOS!B$2:G$18,CURSOS!F$2:F$18),IF(Q267="PERSONALIZADA",LOOKUP(M267,CURSOS!B$2:G$18,CURSOS!G$2:G$18),0)))</f>
        <v>6400</v>
      </c>
      <c r="S267" s="2" t="s">
        <v>24</v>
      </c>
      <c r="T267" s="2" t="s">
        <v>44</v>
      </c>
      <c r="U267" s="2" t="s">
        <v>63</v>
      </c>
    </row>
    <row r="268" ht="15.75" customHeight="1">
      <c r="A268" s="2" t="s">
        <v>627</v>
      </c>
      <c r="B268" s="2" t="s">
        <v>628</v>
      </c>
      <c r="C268" s="2" t="s">
        <v>35</v>
      </c>
      <c r="D268" s="2" t="s">
        <v>36</v>
      </c>
      <c r="E268" s="2" t="s">
        <v>37</v>
      </c>
      <c r="F268" s="2" t="s">
        <v>38</v>
      </c>
      <c r="G268" s="2">
        <v>55.0</v>
      </c>
      <c r="H268" s="2" t="str">
        <f t="shared" si="1"/>
        <v>DOMICILIO CONOCIDO M-00366</v>
      </c>
      <c r="I268" s="2" t="str">
        <f>LOOKUP(C268,EMPRESAS!B$1:B$11,EMPRESAS!D$1:D$11)</f>
        <v>ACAYUCAN</v>
      </c>
      <c r="J268" s="2" t="str">
        <f t="shared" si="2"/>
        <v>CELULAR M-00366</v>
      </c>
      <c r="K268" s="2" t="str">
        <f t="shared" si="3"/>
        <v>M-00366@CORREO.COM</v>
      </c>
      <c r="L268" s="2" t="s">
        <v>39</v>
      </c>
      <c r="M268" s="2" t="s">
        <v>40</v>
      </c>
      <c r="N268" s="3">
        <f>VLOOKUP(M268,CURSOS!B$2:G$18,2,FALSE)</f>
        <v>20</v>
      </c>
      <c r="O268" s="2" t="s">
        <v>41</v>
      </c>
      <c r="P268" s="2" t="s">
        <v>42</v>
      </c>
      <c r="Q268" s="2" t="s">
        <v>30</v>
      </c>
      <c r="R268" s="4">
        <f>IF(Q268="in situ",LOOKUP(M268,CURSOS!B$2:G$18,CURSOS!E$2:E$18),IF(Q268="ON LINE",LOOKUP(M268,CURSOS!B$2:G$18,CURSOS!F$2:F$18),IF(Q268="PERSONALIZADA",LOOKUP(M268,CURSOS!B$2:G$18,CURSOS!G$2:G$18),0)))</f>
        <v>8000</v>
      </c>
      <c r="S268" s="2" t="s">
        <v>43</v>
      </c>
      <c r="T268" s="2" t="s">
        <v>44</v>
      </c>
      <c r="U268" s="2" t="s">
        <v>45</v>
      </c>
    </row>
    <row r="269" ht="15.75" customHeight="1">
      <c r="A269" s="2" t="s">
        <v>629</v>
      </c>
      <c r="B269" s="2" t="s">
        <v>630</v>
      </c>
      <c r="C269" s="2" t="s">
        <v>48</v>
      </c>
      <c r="D269" s="2" t="s">
        <v>49</v>
      </c>
      <c r="E269" s="2" t="s">
        <v>50</v>
      </c>
      <c r="F269" s="2" t="s">
        <v>38</v>
      </c>
      <c r="G269" s="2">
        <v>53.0</v>
      </c>
      <c r="H269" s="2" t="str">
        <f t="shared" si="1"/>
        <v>DOMICILIO CONOCIDO M-00428</v>
      </c>
      <c r="I269" s="2" t="str">
        <f>LOOKUP(C269,EMPRESAS!B$1:B$11,EMPRESAS!D$1:D$11)</f>
        <v>CÓRDOBA</v>
      </c>
      <c r="J269" s="2" t="str">
        <f t="shared" si="2"/>
        <v>CELULAR M-00428</v>
      </c>
      <c r="K269" s="2" t="str">
        <f t="shared" si="3"/>
        <v>M-00428@CORREO.COM</v>
      </c>
      <c r="L269" s="2" t="s">
        <v>51</v>
      </c>
      <c r="M269" s="2" t="s">
        <v>566</v>
      </c>
      <c r="N269" s="3">
        <f>VLOOKUP(M269,CURSOS!B$2:G$18,2,FALSE)</f>
        <v>16</v>
      </c>
      <c r="O269" s="2"/>
      <c r="P269" s="2" t="s">
        <v>567</v>
      </c>
      <c r="Q269" s="2" t="s">
        <v>53</v>
      </c>
      <c r="R269" s="4">
        <f>IF(Q269="in situ",LOOKUP(M269,CURSOS!B$2:G$18,CURSOS!E$2:E$18),IF(Q269="ON LINE",LOOKUP(M269,CURSOS!B$2:G$18,CURSOS!F$2:F$18),IF(Q269="PERSONALIZADA",LOOKUP(M269,CURSOS!B$2:G$18,CURSOS!G$2:G$18),0)))</f>
        <v>6400</v>
      </c>
      <c r="S269" s="2" t="s">
        <v>54</v>
      </c>
      <c r="T269" s="2"/>
      <c r="U269" s="2" t="s">
        <v>568</v>
      </c>
    </row>
    <row r="270" ht="15.75" customHeight="1">
      <c r="A270" s="2" t="s">
        <v>631</v>
      </c>
      <c r="B270" s="2" t="s">
        <v>632</v>
      </c>
      <c r="C270" s="2" t="s">
        <v>35</v>
      </c>
      <c r="D270" s="2" t="s">
        <v>59</v>
      </c>
      <c r="E270" s="2" t="s">
        <v>37</v>
      </c>
      <c r="F270" s="2" t="s">
        <v>38</v>
      </c>
      <c r="G270" s="2">
        <v>26.0</v>
      </c>
      <c r="H270" s="2" t="str">
        <f t="shared" si="1"/>
        <v>DOMICILIO CONOCIDO M-00367</v>
      </c>
      <c r="I270" s="2" t="str">
        <f>LOOKUP(C270,EMPRESAS!B$1:B$11,EMPRESAS!D$1:D$11)</f>
        <v>ACAYUCAN</v>
      </c>
      <c r="J270" s="2" t="str">
        <f t="shared" si="2"/>
        <v>CELULAR M-00367</v>
      </c>
      <c r="K270" s="2" t="str">
        <f t="shared" si="3"/>
        <v>M-00367@CORREO.COM</v>
      </c>
      <c r="L270" s="2" t="s">
        <v>39</v>
      </c>
      <c r="M270" s="2" t="s">
        <v>633</v>
      </c>
      <c r="N270" s="3">
        <f>VLOOKUP(M270,CURSOS!B$2:G$18,2,FALSE)</f>
        <v>30</v>
      </c>
      <c r="O270" s="2" t="s">
        <v>97</v>
      </c>
      <c r="P270" s="2" t="s">
        <v>42</v>
      </c>
      <c r="Q270" s="2" t="s">
        <v>30</v>
      </c>
      <c r="R270" s="4">
        <f>IF(Q270="in situ",LOOKUP(M270,CURSOS!B$2:G$18,CURSOS!E$2:E$18),IF(Q270="ON LINE",LOOKUP(M270,CURSOS!B$2:G$18,CURSOS!F$2:F$18),IF(Q270="PERSONALIZADA",LOOKUP(M270,CURSOS!B$2:G$18,CURSOS!G$2:G$18),0)))</f>
        <v>8000</v>
      </c>
      <c r="S270" s="2" t="s">
        <v>634</v>
      </c>
      <c r="T270" s="2" t="s">
        <v>44</v>
      </c>
      <c r="U270" s="2" t="s">
        <v>635</v>
      </c>
    </row>
    <row r="271" ht="15.75" customHeight="1">
      <c r="A271" s="2" t="s">
        <v>636</v>
      </c>
      <c r="B271" s="2" t="s">
        <v>637</v>
      </c>
      <c r="C271" s="2" t="s">
        <v>76</v>
      </c>
      <c r="D271" s="2" t="s">
        <v>24</v>
      </c>
      <c r="E271" s="2" t="s">
        <v>50</v>
      </c>
      <c r="F271" s="2" t="s">
        <v>38</v>
      </c>
      <c r="G271" s="2">
        <v>39.0</v>
      </c>
      <c r="H271" s="2" t="str">
        <f t="shared" si="1"/>
        <v>DOMICILIO CONOCIDO M-00338</v>
      </c>
      <c r="I271" s="2" t="str">
        <f>LOOKUP(C271,EMPRESAS!B$1:B$11,EMPRESAS!D$1:D$11)</f>
        <v>POZA RICA</v>
      </c>
      <c r="J271" s="2" t="str">
        <f t="shared" si="2"/>
        <v>CELULAR M-00338</v>
      </c>
      <c r="K271" s="2" t="str">
        <f t="shared" si="3"/>
        <v>M-00338@CORREO.COM</v>
      </c>
      <c r="L271" s="2" t="s">
        <v>51</v>
      </c>
      <c r="M271" s="2" t="s">
        <v>436</v>
      </c>
      <c r="N271" s="3">
        <f>VLOOKUP(M271,CURSOS!B$2:G$18,2,FALSE)</f>
        <v>24</v>
      </c>
      <c r="O271" s="2"/>
      <c r="P271" s="2" t="s">
        <v>29</v>
      </c>
      <c r="Q271" s="2" t="s">
        <v>53</v>
      </c>
      <c r="R271" s="4">
        <f>IF(Q271="in situ",LOOKUP(M271,CURSOS!B$2:G$18,CURSOS!E$2:E$18),IF(Q271="ON LINE",LOOKUP(M271,CURSOS!B$2:G$18,CURSOS!F$2:F$18),IF(Q271="PERSONALIZADA",LOOKUP(M271,CURSOS!B$2:G$18,CURSOS!G$2:G$18),0)))</f>
        <v>6400</v>
      </c>
      <c r="S271" s="2" t="s">
        <v>54</v>
      </c>
      <c r="T271" s="2"/>
      <c r="U271" s="2" t="s">
        <v>55</v>
      </c>
    </row>
    <row r="272" ht="15.75" customHeight="1">
      <c r="A272" s="2" t="s">
        <v>638</v>
      </c>
      <c r="B272" s="2" t="s">
        <v>639</v>
      </c>
      <c r="C272" s="2" t="s">
        <v>95</v>
      </c>
      <c r="D272" s="2" t="s">
        <v>36</v>
      </c>
      <c r="E272" s="2" t="s">
        <v>25</v>
      </c>
      <c r="F272" s="2" t="s">
        <v>26</v>
      </c>
      <c r="G272" s="2">
        <v>53.0</v>
      </c>
      <c r="H272" s="2" t="str">
        <f t="shared" si="1"/>
        <v>DOMICILIO CONOCIDO M-00179</v>
      </c>
      <c r="I272" s="2" t="str">
        <f>LOOKUP(C272,EMPRESAS!B$1:B$11,EMPRESAS!D$1:D$11)</f>
        <v>XALAPA</v>
      </c>
      <c r="J272" s="2" t="str">
        <f t="shared" si="2"/>
        <v>CELULAR M-00179</v>
      </c>
      <c r="K272" s="2" t="str">
        <f t="shared" si="3"/>
        <v>M-00179@CORREO.COM</v>
      </c>
      <c r="L272" s="2" t="s">
        <v>9</v>
      </c>
      <c r="M272" s="2" t="s">
        <v>96</v>
      </c>
      <c r="N272" s="3">
        <f>VLOOKUP(M272,CURSOS!B$2:G$18,2,FALSE)</f>
        <v>20</v>
      </c>
      <c r="O272" s="2" t="s">
        <v>97</v>
      </c>
      <c r="P272" s="2" t="s">
        <v>42</v>
      </c>
      <c r="Q272" s="2" t="s">
        <v>53</v>
      </c>
      <c r="R272" s="4">
        <f>IF(Q272="in situ",LOOKUP(M272,CURSOS!B$2:G$18,CURSOS!E$2:E$18),IF(Q272="ON LINE",LOOKUP(M272,CURSOS!B$2:G$18,CURSOS!F$2:F$18),IF(Q272="PERSONALIZADA",LOOKUP(M272,CURSOS!B$2:G$18,CURSOS!G$2:G$18),0)))</f>
        <v>6400</v>
      </c>
      <c r="S272" s="2" t="s">
        <v>49</v>
      </c>
      <c r="T272" s="2" t="s">
        <v>98</v>
      </c>
      <c r="U272" s="2" t="s">
        <v>99</v>
      </c>
    </row>
    <row r="273" ht="15.75" customHeight="1">
      <c r="A273" s="2" t="s">
        <v>640</v>
      </c>
      <c r="B273" s="2" t="s">
        <v>641</v>
      </c>
      <c r="C273" s="2" t="s">
        <v>95</v>
      </c>
      <c r="D273" s="2" t="s">
        <v>49</v>
      </c>
      <c r="E273" s="2" t="s">
        <v>25</v>
      </c>
      <c r="F273" s="2" t="s">
        <v>38</v>
      </c>
      <c r="G273" s="2">
        <v>44.0</v>
      </c>
      <c r="H273" s="2" t="str">
        <f t="shared" si="1"/>
        <v>DOMICILIO CONOCIDO M-00180</v>
      </c>
      <c r="I273" s="2" t="str">
        <f>LOOKUP(C273,EMPRESAS!B$1:B$11,EMPRESAS!D$1:D$11)</f>
        <v>XALAPA</v>
      </c>
      <c r="J273" s="2" t="str">
        <f t="shared" si="2"/>
        <v>CELULAR M-00180</v>
      </c>
      <c r="K273" s="2" t="str">
        <f t="shared" si="3"/>
        <v>M-00180@CORREO.COM</v>
      </c>
      <c r="L273" s="2" t="s">
        <v>9</v>
      </c>
      <c r="M273" s="2" t="s">
        <v>96</v>
      </c>
      <c r="N273" s="3">
        <f>VLOOKUP(M273,CURSOS!B$2:G$18,2,FALSE)</f>
        <v>20</v>
      </c>
      <c r="O273" s="2" t="s">
        <v>97</v>
      </c>
      <c r="P273" s="2" t="s">
        <v>42</v>
      </c>
      <c r="Q273" s="2" t="s">
        <v>53</v>
      </c>
      <c r="R273" s="4">
        <f>IF(Q273="in situ",LOOKUP(M273,CURSOS!B$2:G$18,CURSOS!E$2:E$18),IF(Q273="ON LINE",LOOKUP(M273,CURSOS!B$2:G$18,CURSOS!F$2:F$18),IF(Q273="PERSONALIZADA",LOOKUP(M273,CURSOS!B$2:G$18,CURSOS!G$2:G$18),0)))</f>
        <v>6400</v>
      </c>
      <c r="S273" s="2" t="s">
        <v>49</v>
      </c>
      <c r="T273" s="2" t="s">
        <v>98</v>
      </c>
      <c r="U273" s="2" t="s">
        <v>99</v>
      </c>
    </row>
    <row r="274" ht="15.75" customHeight="1">
      <c r="A274" s="2" t="s">
        <v>642</v>
      </c>
      <c r="B274" s="2" t="s">
        <v>643</v>
      </c>
      <c r="C274" s="2" t="s">
        <v>35</v>
      </c>
      <c r="D274" s="2" t="s">
        <v>59</v>
      </c>
      <c r="E274" s="2" t="s">
        <v>37</v>
      </c>
      <c r="F274" s="2" t="s">
        <v>38</v>
      </c>
      <c r="G274" s="2">
        <v>47.0</v>
      </c>
      <c r="H274" s="2" t="str">
        <f t="shared" si="1"/>
        <v>DOMICILIO CONOCIDO M-00368</v>
      </c>
      <c r="I274" s="2" t="str">
        <f>LOOKUP(C274,EMPRESAS!B$1:B$11,EMPRESAS!D$1:D$11)</f>
        <v>ACAYUCAN</v>
      </c>
      <c r="J274" s="2" t="str">
        <f t="shared" si="2"/>
        <v>CELULAR M-00368</v>
      </c>
      <c r="K274" s="2" t="str">
        <f t="shared" si="3"/>
        <v>M-00368@CORREO.COM</v>
      </c>
      <c r="L274" s="2" t="s">
        <v>39</v>
      </c>
      <c r="M274" s="2" t="s">
        <v>633</v>
      </c>
      <c r="N274" s="3">
        <f>VLOOKUP(M274,CURSOS!B$2:G$18,2,FALSE)</f>
        <v>30</v>
      </c>
      <c r="O274" s="2" t="s">
        <v>97</v>
      </c>
      <c r="P274" s="2" t="s">
        <v>42</v>
      </c>
      <c r="Q274" s="2" t="s">
        <v>30</v>
      </c>
      <c r="R274" s="4">
        <f>IF(Q274="in situ",LOOKUP(M274,CURSOS!B$2:G$18,CURSOS!E$2:E$18),IF(Q274="ON LINE",LOOKUP(M274,CURSOS!B$2:G$18,CURSOS!F$2:F$18),IF(Q274="PERSONALIZADA",LOOKUP(M274,CURSOS!B$2:G$18,CURSOS!G$2:G$18),0)))</f>
        <v>8000</v>
      </c>
      <c r="S274" s="2" t="s">
        <v>634</v>
      </c>
      <c r="T274" s="2" t="s">
        <v>44</v>
      </c>
      <c r="U274" s="2" t="s">
        <v>635</v>
      </c>
    </row>
    <row r="275" ht="15.75" customHeight="1">
      <c r="A275" s="2" t="s">
        <v>644</v>
      </c>
      <c r="B275" s="2" t="s">
        <v>645</v>
      </c>
      <c r="C275" s="2" t="s">
        <v>76</v>
      </c>
      <c r="D275" s="2" t="s">
        <v>24</v>
      </c>
      <c r="E275" s="2" t="s">
        <v>50</v>
      </c>
      <c r="F275" s="2" t="s">
        <v>38</v>
      </c>
      <c r="G275" s="2">
        <v>26.0</v>
      </c>
      <c r="H275" s="2" t="str">
        <f t="shared" si="1"/>
        <v>DOMICILIO CONOCIDO M-00339</v>
      </c>
      <c r="I275" s="2" t="str">
        <f>LOOKUP(C275,EMPRESAS!B$1:B$11,EMPRESAS!D$1:D$11)</f>
        <v>POZA RICA</v>
      </c>
      <c r="J275" s="2" t="str">
        <f t="shared" si="2"/>
        <v>CELULAR M-00339</v>
      </c>
      <c r="K275" s="2" t="str">
        <f t="shared" si="3"/>
        <v>M-00339@CORREO.COM</v>
      </c>
      <c r="L275" s="2" t="s">
        <v>51</v>
      </c>
      <c r="M275" s="2" t="s">
        <v>436</v>
      </c>
      <c r="N275" s="3">
        <f>VLOOKUP(M275,CURSOS!B$2:G$18,2,FALSE)</f>
        <v>24</v>
      </c>
      <c r="O275" s="2"/>
      <c r="P275" s="2" t="s">
        <v>29</v>
      </c>
      <c r="Q275" s="2" t="s">
        <v>53</v>
      </c>
      <c r="R275" s="4">
        <f>IF(Q275="in situ",LOOKUP(M275,CURSOS!B$2:G$18,CURSOS!E$2:E$18),IF(Q275="ON LINE",LOOKUP(M275,CURSOS!B$2:G$18,CURSOS!F$2:F$18),IF(Q275="PERSONALIZADA",LOOKUP(M275,CURSOS!B$2:G$18,CURSOS!G$2:G$18),0)))</f>
        <v>6400</v>
      </c>
      <c r="S275" s="2" t="s">
        <v>54</v>
      </c>
      <c r="T275" s="2"/>
      <c r="U275" s="2" t="s">
        <v>55</v>
      </c>
    </row>
    <row r="276" ht="15.75" customHeight="1">
      <c r="A276" s="2" t="s">
        <v>646</v>
      </c>
      <c r="B276" s="2" t="s">
        <v>647</v>
      </c>
      <c r="C276" s="2" t="s">
        <v>58</v>
      </c>
      <c r="D276" s="2" t="s">
        <v>36</v>
      </c>
      <c r="E276" s="2" t="s">
        <v>37</v>
      </c>
      <c r="F276" s="2" t="s">
        <v>26</v>
      </c>
      <c r="G276" s="2">
        <v>18.0</v>
      </c>
      <c r="H276" s="2" t="str">
        <f t="shared" si="1"/>
        <v>DOMICILIO CONOCIDO M-00296</v>
      </c>
      <c r="I276" s="2" t="str">
        <f>LOOKUP(C276,EMPRESAS!B$1:B$11,EMPRESAS!D$1:D$11)</f>
        <v>OAXACA</v>
      </c>
      <c r="J276" s="2" t="str">
        <f t="shared" si="2"/>
        <v>CELULAR M-00296</v>
      </c>
      <c r="K276" s="2" t="str">
        <f t="shared" si="3"/>
        <v>M-00296@CORREO.COM</v>
      </c>
      <c r="L276" s="2" t="s">
        <v>60</v>
      </c>
      <c r="M276" s="2" t="s">
        <v>61</v>
      </c>
      <c r="N276" s="3">
        <f>VLOOKUP(M276,CURSOS!B$2:G$18,2,FALSE)</f>
        <v>25</v>
      </c>
      <c r="O276" s="2" t="s">
        <v>62</v>
      </c>
      <c r="P276" s="2" t="s">
        <v>42</v>
      </c>
      <c r="Q276" s="2" t="s">
        <v>53</v>
      </c>
      <c r="R276" s="4">
        <f>IF(Q276="in situ",LOOKUP(M276,CURSOS!B$2:G$18,CURSOS!E$2:E$18),IF(Q276="ON LINE",LOOKUP(M276,CURSOS!B$2:G$18,CURSOS!F$2:F$18),IF(Q276="PERSONALIZADA",LOOKUP(M276,CURSOS!B$2:G$18,CURSOS!G$2:G$18),0)))</f>
        <v>6400</v>
      </c>
      <c r="S276" s="2" t="s">
        <v>24</v>
      </c>
      <c r="T276" s="2" t="s">
        <v>44</v>
      </c>
      <c r="U276" s="2" t="s">
        <v>63</v>
      </c>
    </row>
    <row r="277" ht="15.75" customHeight="1">
      <c r="A277" s="2" t="s">
        <v>648</v>
      </c>
      <c r="B277" s="2" t="s">
        <v>649</v>
      </c>
      <c r="C277" s="2" t="s">
        <v>120</v>
      </c>
      <c r="D277" s="2" t="s">
        <v>49</v>
      </c>
      <c r="E277" s="2" t="s">
        <v>25</v>
      </c>
      <c r="F277" s="2" t="s">
        <v>38</v>
      </c>
      <c r="G277" s="2">
        <v>53.0</v>
      </c>
      <c r="H277" s="2" t="str">
        <f t="shared" si="1"/>
        <v>DOMICILIO CONOCIDO M-00257</v>
      </c>
      <c r="I277" s="2" t="str">
        <f>LOOKUP(C277,EMPRESAS!B$1:B$11,EMPRESAS!D$1:D$11)</f>
        <v>VERACRUZ</v>
      </c>
      <c r="J277" s="2" t="str">
        <f t="shared" si="2"/>
        <v>CELULAR M-00257</v>
      </c>
      <c r="K277" s="2" t="str">
        <f t="shared" si="3"/>
        <v>M-00257@CORREO.COM</v>
      </c>
      <c r="L277" s="2" t="s">
        <v>121</v>
      </c>
      <c r="M277" s="2" t="s">
        <v>122</v>
      </c>
      <c r="N277" s="3">
        <f>VLOOKUP(M277,CURSOS!B$2:G$18,2,FALSE)</f>
        <v>20</v>
      </c>
      <c r="O277" s="2" t="s">
        <v>447</v>
      </c>
      <c r="P277" s="2" t="s">
        <v>42</v>
      </c>
      <c r="Q277" s="2" t="s">
        <v>53</v>
      </c>
      <c r="R277" s="4">
        <f>IF(Q277="in situ",LOOKUP(M277,CURSOS!B$2:G$18,CURSOS!E$2:E$18),IF(Q277="ON LINE",LOOKUP(M277,CURSOS!B$2:G$18,CURSOS!F$2:F$18),IF(Q277="PERSONALIZADA",LOOKUP(M277,CURSOS!B$2:G$18,CURSOS!G$2:G$18),0)))</f>
        <v>6400</v>
      </c>
      <c r="S277" s="2" t="s">
        <v>36</v>
      </c>
      <c r="T277" s="2" t="s">
        <v>44</v>
      </c>
      <c r="U277" s="2" t="s">
        <v>448</v>
      </c>
    </row>
    <row r="278" ht="15.75" customHeight="1">
      <c r="A278" s="2" t="s">
        <v>650</v>
      </c>
      <c r="B278" s="2" t="s">
        <v>651</v>
      </c>
      <c r="C278" s="2" t="s">
        <v>652</v>
      </c>
      <c r="D278" s="2" t="s">
        <v>49</v>
      </c>
      <c r="E278" s="2" t="s">
        <v>572</v>
      </c>
      <c r="F278" s="2" t="s">
        <v>38</v>
      </c>
      <c r="G278" s="2">
        <v>54.0</v>
      </c>
      <c r="H278" s="2" t="str">
        <f t="shared" si="1"/>
        <v>DOMICILIO CONOCIDO M-00130</v>
      </c>
      <c r="I278" s="2" t="str">
        <f>LOOKUP(C278,EMPRESAS!B$1:B$11,EMPRESAS!D$1:D$11)</f>
        <v>ALVARADO</v>
      </c>
      <c r="J278" s="2" t="str">
        <f t="shared" si="2"/>
        <v>CELULAR M-00130</v>
      </c>
      <c r="K278" s="2" t="str">
        <f t="shared" si="3"/>
        <v>M-00130@CORREO.COM</v>
      </c>
      <c r="L278" s="2" t="s">
        <v>88</v>
      </c>
      <c r="M278" s="2" t="s">
        <v>140</v>
      </c>
      <c r="N278" s="3">
        <f>VLOOKUP(M278,CURSOS!B$2:G$18,2,FALSE)</f>
        <v>20</v>
      </c>
      <c r="O278" s="2" t="s">
        <v>573</v>
      </c>
      <c r="P278" s="2" t="s">
        <v>42</v>
      </c>
      <c r="Q278" s="2" t="s">
        <v>53</v>
      </c>
      <c r="R278" s="4">
        <f>IF(Q278="in situ",LOOKUP(M278,CURSOS!B$2:G$18,CURSOS!E$2:E$18),IF(Q278="ON LINE",LOOKUP(M278,CURSOS!B$2:G$18,CURSOS!F$2:F$18),IF(Q278="PERSONALIZADA",LOOKUP(M278,CURSOS!B$2:G$18,CURSOS!G$2:G$18),0)))</f>
        <v>6400</v>
      </c>
      <c r="S278" s="2" t="s">
        <v>36</v>
      </c>
      <c r="T278" s="2" t="s">
        <v>44</v>
      </c>
      <c r="U278" s="2" t="s">
        <v>574</v>
      </c>
    </row>
    <row r="279" ht="15.75" customHeight="1">
      <c r="A279" s="2" t="s">
        <v>653</v>
      </c>
      <c r="B279" s="2" t="s">
        <v>654</v>
      </c>
      <c r="C279" s="2" t="s">
        <v>23</v>
      </c>
      <c r="D279" s="2" t="s">
        <v>59</v>
      </c>
      <c r="E279" s="2" t="s">
        <v>284</v>
      </c>
      <c r="F279" s="2" t="s">
        <v>38</v>
      </c>
      <c r="G279" s="2">
        <v>37.0</v>
      </c>
      <c r="H279" s="2" t="str">
        <f t="shared" si="1"/>
        <v>DOMICILIO CONOCIDO M-00217</v>
      </c>
      <c r="I279" s="2" t="str">
        <f>LOOKUP(C279,EMPRESAS!B$1:B$11,EMPRESAS!D$1:D$11)</f>
        <v>CIUDAD DE MÉXICO</v>
      </c>
      <c r="J279" s="2" t="str">
        <f t="shared" si="2"/>
        <v>CELULAR M-00217</v>
      </c>
      <c r="K279" s="2" t="str">
        <f t="shared" si="3"/>
        <v>M-00217@CORREO.COM</v>
      </c>
      <c r="L279" s="2" t="s">
        <v>27</v>
      </c>
      <c r="M279" s="2" t="s">
        <v>28</v>
      </c>
      <c r="N279" s="3">
        <f>VLOOKUP(M279,CURSOS!B$2:G$18,2,FALSE)</f>
        <v>20</v>
      </c>
      <c r="O279" s="2"/>
      <c r="P279" s="2" t="s">
        <v>78</v>
      </c>
      <c r="Q279" s="2" t="s">
        <v>30</v>
      </c>
      <c r="R279" s="4">
        <f>IF(Q279="in situ",LOOKUP(M279,CURSOS!B$2:G$18,CURSOS!E$2:E$18),IF(Q279="ON LINE",LOOKUP(M279,CURSOS!B$2:G$18,CURSOS!F$2:F$18),IF(Q279="PERSONALIZADA",LOOKUP(M279,CURSOS!B$2:G$18,CURSOS!G$2:G$18),0)))</f>
        <v>8000</v>
      </c>
      <c r="S279" s="2" t="s">
        <v>141</v>
      </c>
      <c r="T279" s="2"/>
      <c r="U279" s="2" t="s">
        <v>533</v>
      </c>
    </row>
    <row r="280" ht="15.75" customHeight="1">
      <c r="A280" s="2" t="s">
        <v>655</v>
      </c>
      <c r="B280" s="2" t="s">
        <v>656</v>
      </c>
      <c r="C280" s="2" t="s">
        <v>35</v>
      </c>
      <c r="D280" s="2" t="s">
        <v>24</v>
      </c>
      <c r="E280" s="2" t="s">
        <v>37</v>
      </c>
      <c r="F280" s="2" t="s">
        <v>38</v>
      </c>
      <c r="G280" s="2">
        <v>28.0</v>
      </c>
      <c r="H280" s="2" t="str">
        <f t="shared" si="1"/>
        <v>DOMICILIO CONOCIDO M-00369</v>
      </c>
      <c r="I280" s="2" t="str">
        <f>LOOKUP(C280,EMPRESAS!B$1:B$11,EMPRESAS!D$1:D$11)</f>
        <v>ACAYUCAN</v>
      </c>
      <c r="J280" s="2" t="str">
        <f t="shared" si="2"/>
        <v>CELULAR M-00369</v>
      </c>
      <c r="K280" s="2" t="str">
        <f t="shared" si="3"/>
        <v>M-00369@CORREO.COM</v>
      </c>
      <c r="L280" s="2" t="s">
        <v>39</v>
      </c>
      <c r="M280" s="2" t="s">
        <v>633</v>
      </c>
      <c r="N280" s="3">
        <f>VLOOKUP(M280,CURSOS!B$2:G$18,2,FALSE)</f>
        <v>30</v>
      </c>
      <c r="O280" s="2" t="s">
        <v>97</v>
      </c>
      <c r="P280" s="2" t="s">
        <v>42</v>
      </c>
      <c r="Q280" s="2" t="s">
        <v>30</v>
      </c>
      <c r="R280" s="4">
        <f>IF(Q280="in situ",LOOKUP(M280,CURSOS!B$2:G$18,CURSOS!E$2:E$18),IF(Q280="ON LINE",LOOKUP(M280,CURSOS!B$2:G$18,CURSOS!F$2:F$18),IF(Q280="PERSONALIZADA",LOOKUP(M280,CURSOS!B$2:G$18,CURSOS!G$2:G$18),0)))</f>
        <v>8000</v>
      </c>
      <c r="S280" s="2" t="s">
        <v>634</v>
      </c>
      <c r="T280" s="2" t="s">
        <v>44</v>
      </c>
      <c r="U280" s="2" t="s">
        <v>635</v>
      </c>
    </row>
    <row r="281" ht="15.75" customHeight="1">
      <c r="A281" s="2" t="s">
        <v>657</v>
      </c>
      <c r="B281" s="2" t="s">
        <v>658</v>
      </c>
      <c r="C281" s="2" t="s">
        <v>95</v>
      </c>
      <c r="D281" s="2" t="s">
        <v>36</v>
      </c>
      <c r="E281" s="2" t="s">
        <v>25</v>
      </c>
      <c r="F281" s="2" t="s">
        <v>38</v>
      </c>
      <c r="G281" s="2">
        <v>23.0</v>
      </c>
      <c r="H281" s="2" t="str">
        <f t="shared" si="1"/>
        <v>DOMICILIO CONOCIDO M-00181</v>
      </c>
      <c r="I281" s="2" t="str">
        <f>LOOKUP(C281,EMPRESAS!B$1:B$11,EMPRESAS!D$1:D$11)</f>
        <v>XALAPA</v>
      </c>
      <c r="J281" s="2" t="str">
        <f t="shared" si="2"/>
        <v>CELULAR M-00181</v>
      </c>
      <c r="K281" s="2" t="str">
        <f t="shared" si="3"/>
        <v>M-00181@CORREO.COM</v>
      </c>
      <c r="L281" s="2" t="s">
        <v>9</v>
      </c>
      <c r="M281" s="2" t="s">
        <v>96</v>
      </c>
      <c r="N281" s="3">
        <f>VLOOKUP(M281,CURSOS!B$2:G$18,2,FALSE)</f>
        <v>20</v>
      </c>
      <c r="O281" s="2" t="s">
        <v>97</v>
      </c>
      <c r="P281" s="2" t="s">
        <v>42</v>
      </c>
      <c r="Q281" s="2" t="s">
        <v>53</v>
      </c>
      <c r="R281" s="4">
        <f>IF(Q281="in situ",LOOKUP(M281,CURSOS!B$2:G$18,CURSOS!E$2:E$18),IF(Q281="ON LINE",LOOKUP(M281,CURSOS!B$2:G$18,CURSOS!F$2:F$18),IF(Q281="PERSONALIZADA",LOOKUP(M281,CURSOS!B$2:G$18,CURSOS!G$2:G$18),0)))</f>
        <v>6400</v>
      </c>
      <c r="S281" s="2" t="s">
        <v>49</v>
      </c>
      <c r="T281" s="2" t="s">
        <v>98</v>
      </c>
      <c r="U281" s="2" t="s">
        <v>99</v>
      </c>
    </row>
    <row r="282" ht="15.75" customHeight="1">
      <c r="A282" s="2" t="s">
        <v>659</v>
      </c>
      <c r="B282" s="2" t="s">
        <v>660</v>
      </c>
      <c r="C282" s="2" t="s">
        <v>76</v>
      </c>
      <c r="D282" s="2" t="s">
        <v>49</v>
      </c>
      <c r="E282" s="2" t="s">
        <v>50</v>
      </c>
      <c r="F282" s="2" t="s">
        <v>38</v>
      </c>
      <c r="G282" s="2">
        <v>46.0</v>
      </c>
      <c r="H282" s="2" t="str">
        <f t="shared" si="1"/>
        <v>DOMICILIO CONOCIDO M-00340</v>
      </c>
      <c r="I282" s="2" t="str">
        <f>LOOKUP(C282,EMPRESAS!B$1:B$11,EMPRESAS!D$1:D$11)</f>
        <v>POZA RICA</v>
      </c>
      <c r="J282" s="2" t="str">
        <f t="shared" si="2"/>
        <v>CELULAR M-00340</v>
      </c>
      <c r="K282" s="2" t="str">
        <f t="shared" si="3"/>
        <v>M-00340@CORREO.COM</v>
      </c>
      <c r="L282" s="2" t="s">
        <v>51</v>
      </c>
      <c r="M282" s="2" t="s">
        <v>436</v>
      </c>
      <c r="N282" s="3">
        <f>VLOOKUP(M282,CURSOS!B$2:G$18,2,FALSE)</f>
        <v>24</v>
      </c>
      <c r="O282" s="2"/>
      <c r="P282" s="2" t="s">
        <v>29</v>
      </c>
      <c r="Q282" s="2" t="s">
        <v>53</v>
      </c>
      <c r="R282" s="4">
        <f>IF(Q282="in situ",LOOKUP(M282,CURSOS!B$2:G$18,CURSOS!E$2:E$18),IF(Q282="ON LINE",LOOKUP(M282,CURSOS!B$2:G$18,CURSOS!F$2:F$18),IF(Q282="PERSONALIZADA",LOOKUP(M282,CURSOS!B$2:G$18,CURSOS!G$2:G$18),0)))</f>
        <v>6400</v>
      </c>
      <c r="S282" s="2" t="s">
        <v>54</v>
      </c>
      <c r="T282" s="2"/>
      <c r="U282" s="2" t="s">
        <v>55</v>
      </c>
    </row>
    <row r="283" ht="15.75" customHeight="1">
      <c r="A283" s="2" t="s">
        <v>661</v>
      </c>
      <c r="B283" s="2" t="s">
        <v>662</v>
      </c>
      <c r="C283" s="2" t="s">
        <v>120</v>
      </c>
      <c r="D283" s="2" t="s">
        <v>59</v>
      </c>
      <c r="E283" s="2" t="s">
        <v>25</v>
      </c>
      <c r="F283" s="2" t="s">
        <v>38</v>
      </c>
      <c r="G283" s="2">
        <v>30.0</v>
      </c>
      <c r="H283" s="2" t="str">
        <f t="shared" si="1"/>
        <v>DOMICILIO CONOCIDO M-00259</v>
      </c>
      <c r="I283" s="2" t="str">
        <f>LOOKUP(C283,EMPRESAS!B$1:B$11,EMPRESAS!D$1:D$11)</f>
        <v>VERACRUZ</v>
      </c>
      <c r="J283" s="2" t="str">
        <f t="shared" si="2"/>
        <v>CELULAR M-00259</v>
      </c>
      <c r="K283" s="2" t="str">
        <f t="shared" si="3"/>
        <v>M-00259@CORREO.COM</v>
      </c>
      <c r="L283" s="2" t="s">
        <v>121</v>
      </c>
      <c r="M283" s="2" t="s">
        <v>122</v>
      </c>
      <c r="N283" s="3">
        <f>VLOOKUP(M283,CURSOS!B$2:G$18,2,FALSE)</f>
        <v>20</v>
      </c>
      <c r="O283" s="2" t="s">
        <v>447</v>
      </c>
      <c r="P283" s="2" t="s">
        <v>42</v>
      </c>
      <c r="Q283" s="2" t="s">
        <v>53</v>
      </c>
      <c r="R283" s="4">
        <f>IF(Q283="in situ",LOOKUP(M283,CURSOS!B$2:G$18,CURSOS!E$2:E$18),IF(Q283="ON LINE",LOOKUP(M283,CURSOS!B$2:G$18,CURSOS!F$2:F$18),IF(Q283="PERSONALIZADA",LOOKUP(M283,CURSOS!B$2:G$18,CURSOS!G$2:G$18),0)))</f>
        <v>6400</v>
      </c>
      <c r="S283" s="2" t="s">
        <v>36</v>
      </c>
      <c r="T283" s="2" t="s">
        <v>44</v>
      </c>
      <c r="U283" s="2" t="s">
        <v>448</v>
      </c>
    </row>
    <row r="284" ht="15.75" customHeight="1">
      <c r="A284" s="2" t="s">
        <v>663</v>
      </c>
      <c r="B284" s="2" t="s">
        <v>664</v>
      </c>
      <c r="C284" s="2" t="s">
        <v>35</v>
      </c>
      <c r="D284" s="2" t="s">
        <v>24</v>
      </c>
      <c r="E284" s="2" t="s">
        <v>37</v>
      </c>
      <c r="F284" s="2" t="s">
        <v>38</v>
      </c>
      <c r="G284" s="2">
        <v>35.0</v>
      </c>
      <c r="H284" s="2" t="str">
        <f t="shared" si="1"/>
        <v>DOMICILIO CONOCIDO M-00370</v>
      </c>
      <c r="I284" s="2" t="str">
        <f>LOOKUP(C284,EMPRESAS!B$1:B$11,EMPRESAS!D$1:D$11)</f>
        <v>ACAYUCAN</v>
      </c>
      <c r="J284" s="2" t="str">
        <f t="shared" si="2"/>
        <v>CELULAR M-00370</v>
      </c>
      <c r="K284" s="2" t="str">
        <f t="shared" si="3"/>
        <v>M-00370@CORREO.COM</v>
      </c>
      <c r="L284" s="2" t="s">
        <v>39</v>
      </c>
      <c r="M284" s="2" t="s">
        <v>633</v>
      </c>
      <c r="N284" s="3">
        <f>VLOOKUP(M284,CURSOS!B$2:G$18,2,FALSE)</f>
        <v>30</v>
      </c>
      <c r="O284" s="2" t="s">
        <v>97</v>
      </c>
      <c r="P284" s="2" t="s">
        <v>42</v>
      </c>
      <c r="Q284" s="2" t="s">
        <v>30</v>
      </c>
      <c r="R284" s="4">
        <f>IF(Q284="in situ",LOOKUP(M284,CURSOS!B$2:G$18,CURSOS!E$2:E$18),IF(Q284="ON LINE",LOOKUP(M284,CURSOS!B$2:G$18,CURSOS!F$2:F$18),IF(Q284="PERSONALIZADA",LOOKUP(M284,CURSOS!B$2:G$18,CURSOS!G$2:G$18),0)))</f>
        <v>8000</v>
      </c>
      <c r="S284" s="2" t="s">
        <v>634</v>
      </c>
      <c r="T284" s="2" t="s">
        <v>44</v>
      </c>
      <c r="U284" s="2" t="s">
        <v>635</v>
      </c>
    </row>
    <row r="285" ht="15.75" customHeight="1">
      <c r="A285" s="2" t="s">
        <v>665</v>
      </c>
      <c r="B285" s="2" t="s">
        <v>666</v>
      </c>
      <c r="C285" s="2" t="s">
        <v>48</v>
      </c>
      <c r="D285" s="2" t="s">
        <v>36</v>
      </c>
      <c r="E285" s="2" t="s">
        <v>50</v>
      </c>
      <c r="F285" s="2" t="s">
        <v>38</v>
      </c>
      <c r="G285" s="2">
        <v>57.0</v>
      </c>
      <c r="H285" s="2" t="str">
        <f t="shared" si="1"/>
        <v>DOMICILIO CONOCIDO M-00429</v>
      </c>
      <c r="I285" s="2" t="str">
        <f>LOOKUP(C285,EMPRESAS!B$1:B$11,EMPRESAS!D$1:D$11)</f>
        <v>CÓRDOBA</v>
      </c>
      <c r="J285" s="2" t="str">
        <f t="shared" si="2"/>
        <v>CELULAR M-00429</v>
      </c>
      <c r="K285" s="2" t="str">
        <f t="shared" si="3"/>
        <v>M-00429@CORREO.COM</v>
      </c>
      <c r="L285" s="2" t="s">
        <v>51</v>
      </c>
      <c r="M285" s="2" t="s">
        <v>566</v>
      </c>
      <c r="N285" s="3">
        <f>VLOOKUP(M285,CURSOS!B$2:G$18,2,FALSE)</f>
        <v>16</v>
      </c>
      <c r="O285" s="2"/>
      <c r="P285" s="2" t="s">
        <v>567</v>
      </c>
      <c r="Q285" s="2" t="s">
        <v>53</v>
      </c>
      <c r="R285" s="4">
        <f>IF(Q285="in situ",LOOKUP(M285,CURSOS!B$2:G$18,CURSOS!E$2:E$18),IF(Q285="ON LINE",LOOKUP(M285,CURSOS!B$2:G$18,CURSOS!F$2:F$18),IF(Q285="PERSONALIZADA",LOOKUP(M285,CURSOS!B$2:G$18,CURSOS!G$2:G$18),0)))</f>
        <v>6400</v>
      </c>
      <c r="S285" s="2" t="s">
        <v>54</v>
      </c>
      <c r="T285" s="2"/>
      <c r="U285" s="2" t="s">
        <v>568</v>
      </c>
    </row>
    <row r="286" ht="15.75" customHeight="1">
      <c r="A286" s="2" t="s">
        <v>667</v>
      </c>
      <c r="B286" s="2" t="s">
        <v>668</v>
      </c>
      <c r="C286" s="2" t="s">
        <v>48</v>
      </c>
      <c r="D286" s="2" t="s">
        <v>49</v>
      </c>
      <c r="E286" s="2" t="s">
        <v>50</v>
      </c>
      <c r="F286" s="2" t="s">
        <v>38</v>
      </c>
      <c r="G286" s="2">
        <v>47.0</v>
      </c>
      <c r="H286" s="2" t="str">
        <f t="shared" si="1"/>
        <v>DOMICILIO CONOCIDO M-00430</v>
      </c>
      <c r="I286" s="2" t="str">
        <f>LOOKUP(C286,EMPRESAS!B$1:B$11,EMPRESAS!D$1:D$11)</f>
        <v>CÓRDOBA</v>
      </c>
      <c r="J286" s="2" t="str">
        <f t="shared" si="2"/>
        <v>CELULAR M-00430</v>
      </c>
      <c r="K286" s="2" t="str">
        <f t="shared" si="3"/>
        <v>M-00430@CORREO.COM</v>
      </c>
      <c r="L286" s="2" t="s">
        <v>51</v>
      </c>
      <c r="M286" s="2" t="s">
        <v>566</v>
      </c>
      <c r="N286" s="3">
        <f>VLOOKUP(M286,CURSOS!B$2:G$18,2,FALSE)</f>
        <v>16</v>
      </c>
      <c r="O286" s="2"/>
      <c r="P286" s="2" t="s">
        <v>567</v>
      </c>
      <c r="Q286" s="2" t="s">
        <v>53</v>
      </c>
      <c r="R286" s="4">
        <f>IF(Q286="in situ",LOOKUP(M286,CURSOS!B$2:G$18,CURSOS!E$2:E$18),IF(Q286="ON LINE",LOOKUP(M286,CURSOS!B$2:G$18,CURSOS!F$2:F$18),IF(Q286="PERSONALIZADA",LOOKUP(M286,CURSOS!B$2:G$18,CURSOS!G$2:G$18),0)))</f>
        <v>6400</v>
      </c>
      <c r="S286" s="2" t="s">
        <v>54</v>
      </c>
      <c r="T286" s="2"/>
      <c r="U286" s="2" t="s">
        <v>568</v>
      </c>
    </row>
    <row r="287" ht="15.75" customHeight="1">
      <c r="A287" s="2" t="s">
        <v>669</v>
      </c>
      <c r="B287" s="2" t="s">
        <v>670</v>
      </c>
      <c r="C287" s="2" t="s">
        <v>58</v>
      </c>
      <c r="D287" s="2" t="s">
        <v>59</v>
      </c>
      <c r="E287" s="2" t="s">
        <v>37</v>
      </c>
      <c r="F287" s="2" t="s">
        <v>38</v>
      </c>
      <c r="G287" s="2">
        <v>52.0</v>
      </c>
      <c r="H287" s="2" t="str">
        <f t="shared" si="1"/>
        <v>DOMICILIO CONOCIDO M-00297</v>
      </c>
      <c r="I287" s="2" t="str">
        <f>LOOKUP(C287,EMPRESAS!B$1:B$11,EMPRESAS!D$1:D$11)</f>
        <v>OAXACA</v>
      </c>
      <c r="J287" s="2" t="str">
        <f t="shared" si="2"/>
        <v>CELULAR M-00297</v>
      </c>
      <c r="K287" s="2" t="str">
        <f t="shared" si="3"/>
        <v>M-00297@CORREO.COM</v>
      </c>
      <c r="L287" s="2" t="s">
        <v>60</v>
      </c>
      <c r="M287" s="2" t="s">
        <v>61</v>
      </c>
      <c r="N287" s="3">
        <f>VLOOKUP(M287,CURSOS!B$2:G$18,2,FALSE)</f>
        <v>25</v>
      </c>
      <c r="O287" s="2" t="s">
        <v>62</v>
      </c>
      <c r="P287" s="2" t="s">
        <v>42</v>
      </c>
      <c r="Q287" s="2" t="s">
        <v>53</v>
      </c>
      <c r="R287" s="4">
        <f>IF(Q287="in situ",LOOKUP(M287,CURSOS!B$2:G$18,CURSOS!E$2:E$18),IF(Q287="ON LINE",LOOKUP(M287,CURSOS!B$2:G$18,CURSOS!F$2:F$18),IF(Q287="PERSONALIZADA",LOOKUP(M287,CURSOS!B$2:G$18,CURSOS!G$2:G$18),0)))</f>
        <v>6400</v>
      </c>
      <c r="S287" s="2" t="s">
        <v>24</v>
      </c>
      <c r="T287" s="2" t="s">
        <v>44</v>
      </c>
      <c r="U287" s="2" t="s">
        <v>63</v>
      </c>
    </row>
    <row r="288" ht="15.75" customHeight="1">
      <c r="A288" s="2" t="s">
        <v>671</v>
      </c>
      <c r="B288" s="2" t="s">
        <v>672</v>
      </c>
      <c r="C288" s="2" t="s">
        <v>87</v>
      </c>
      <c r="D288" s="2" t="s">
        <v>24</v>
      </c>
      <c r="E288" s="2" t="s">
        <v>37</v>
      </c>
      <c r="F288" s="2" t="s">
        <v>38</v>
      </c>
      <c r="G288" s="2">
        <v>24.0</v>
      </c>
      <c r="H288" s="2" t="str">
        <f t="shared" si="1"/>
        <v>DOMICILIO CONOCIDO M-00131</v>
      </c>
      <c r="I288" s="2" t="str">
        <f>LOOKUP(C288,EMPRESAS!B$1:B$11,EMPRESAS!D$1:D$11)</f>
        <v>ORIZABA</v>
      </c>
      <c r="J288" s="2" t="str">
        <f t="shared" si="2"/>
        <v>CELULAR M-00131</v>
      </c>
      <c r="K288" s="2" t="str">
        <f t="shared" si="3"/>
        <v>M-00131@CORREO.COM</v>
      </c>
      <c r="L288" s="2" t="s">
        <v>88</v>
      </c>
      <c r="M288" s="2" t="s">
        <v>140</v>
      </c>
      <c r="N288" s="3">
        <f>VLOOKUP(M288,CURSOS!B$2:G$18,2,FALSE)</f>
        <v>20</v>
      </c>
      <c r="O288" s="2" t="s">
        <v>573</v>
      </c>
      <c r="P288" s="2" t="s">
        <v>42</v>
      </c>
      <c r="Q288" s="2" t="s">
        <v>53</v>
      </c>
      <c r="R288" s="4">
        <f>IF(Q288="in situ",LOOKUP(M288,CURSOS!B$2:G$18,CURSOS!E$2:E$18),IF(Q288="ON LINE",LOOKUP(M288,CURSOS!B$2:G$18,CURSOS!F$2:F$18),IF(Q288="PERSONALIZADA",LOOKUP(M288,CURSOS!B$2:G$18,CURSOS!G$2:G$18),0)))</f>
        <v>6400</v>
      </c>
      <c r="S288" s="2" t="s">
        <v>36</v>
      </c>
      <c r="T288" s="2" t="s">
        <v>44</v>
      </c>
      <c r="U288" s="2" t="s">
        <v>574</v>
      </c>
    </row>
    <row r="289" ht="15.75" customHeight="1">
      <c r="A289" s="2" t="s">
        <v>673</v>
      </c>
      <c r="B289" s="2" t="s">
        <v>674</v>
      </c>
      <c r="C289" s="2" t="s">
        <v>23</v>
      </c>
      <c r="D289" s="2" t="s">
        <v>36</v>
      </c>
      <c r="E289" s="2" t="s">
        <v>284</v>
      </c>
      <c r="F289" s="2" t="s">
        <v>38</v>
      </c>
      <c r="G289" s="2">
        <v>31.0</v>
      </c>
      <c r="H289" s="2" t="str">
        <f t="shared" si="1"/>
        <v>DOMICILIO CONOCIDO M-00218</v>
      </c>
      <c r="I289" s="2" t="str">
        <f>LOOKUP(C289,EMPRESAS!B$1:B$11,EMPRESAS!D$1:D$11)</f>
        <v>CIUDAD DE MÉXICO</v>
      </c>
      <c r="J289" s="2" t="str">
        <f t="shared" si="2"/>
        <v>CELULAR M-00218</v>
      </c>
      <c r="K289" s="2" t="str">
        <f t="shared" si="3"/>
        <v>M-00218@CORREO.COM</v>
      </c>
      <c r="L289" s="2" t="s">
        <v>27</v>
      </c>
      <c r="M289" s="2" t="s">
        <v>28</v>
      </c>
      <c r="N289" s="3">
        <f>VLOOKUP(M289,CURSOS!B$2:G$18,2,FALSE)</f>
        <v>20</v>
      </c>
      <c r="O289" s="2"/>
      <c r="P289" s="2" t="s">
        <v>78</v>
      </c>
      <c r="Q289" s="2" t="s">
        <v>30</v>
      </c>
      <c r="R289" s="4">
        <f>IF(Q289="in situ",LOOKUP(M289,CURSOS!B$2:G$18,CURSOS!E$2:E$18),IF(Q289="ON LINE",LOOKUP(M289,CURSOS!B$2:G$18,CURSOS!F$2:F$18),IF(Q289="PERSONALIZADA",LOOKUP(M289,CURSOS!B$2:G$18,CURSOS!G$2:G$18),0)))</f>
        <v>8000</v>
      </c>
      <c r="S289" s="2" t="s">
        <v>141</v>
      </c>
      <c r="T289" s="2"/>
      <c r="U289" s="2" t="s">
        <v>533</v>
      </c>
    </row>
    <row r="290" ht="15.75" customHeight="1">
      <c r="A290" s="2" t="s">
        <v>675</v>
      </c>
      <c r="B290" s="2" t="s">
        <v>676</v>
      </c>
      <c r="C290" s="2" t="s">
        <v>120</v>
      </c>
      <c r="D290" s="2" t="s">
        <v>49</v>
      </c>
      <c r="E290" s="2" t="s">
        <v>25</v>
      </c>
      <c r="F290" s="2" t="s">
        <v>38</v>
      </c>
      <c r="G290" s="2">
        <v>48.0</v>
      </c>
      <c r="H290" s="2" t="str">
        <f t="shared" si="1"/>
        <v>DOMICILIO CONOCIDO M-00258</v>
      </c>
      <c r="I290" s="2" t="str">
        <f>LOOKUP(C290,EMPRESAS!B$1:B$11,EMPRESAS!D$1:D$11)</f>
        <v>VERACRUZ</v>
      </c>
      <c r="J290" s="2" t="str">
        <f t="shared" si="2"/>
        <v>CELULAR M-00258</v>
      </c>
      <c r="K290" s="2" t="str">
        <f t="shared" si="3"/>
        <v>M-00258@CORREO.COM</v>
      </c>
      <c r="L290" s="2" t="s">
        <v>121</v>
      </c>
      <c r="M290" s="2" t="s">
        <v>122</v>
      </c>
      <c r="N290" s="3">
        <f>VLOOKUP(M290,CURSOS!B$2:G$18,2,FALSE)</f>
        <v>20</v>
      </c>
      <c r="O290" s="2" t="s">
        <v>447</v>
      </c>
      <c r="P290" s="2" t="s">
        <v>42</v>
      </c>
      <c r="Q290" s="2" t="s">
        <v>53</v>
      </c>
      <c r="R290" s="4">
        <f>IF(Q290="in situ",LOOKUP(M290,CURSOS!B$2:G$18,CURSOS!E$2:E$18),IF(Q290="ON LINE",LOOKUP(M290,CURSOS!B$2:G$18,CURSOS!F$2:F$18),IF(Q290="PERSONALIZADA",LOOKUP(M290,CURSOS!B$2:G$18,CURSOS!G$2:G$18),0)))</f>
        <v>6400</v>
      </c>
      <c r="S290" s="2" t="s">
        <v>36</v>
      </c>
      <c r="T290" s="2" t="s">
        <v>44</v>
      </c>
      <c r="U290" s="2" t="s">
        <v>448</v>
      </c>
    </row>
    <row r="291" ht="15.75" customHeight="1">
      <c r="A291" s="2" t="s">
        <v>677</v>
      </c>
      <c r="B291" s="2" t="s">
        <v>678</v>
      </c>
      <c r="C291" s="2" t="s">
        <v>48</v>
      </c>
      <c r="D291" s="2" t="s">
        <v>59</v>
      </c>
      <c r="E291" s="2" t="s">
        <v>50</v>
      </c>
      <c r="F291" s="2" t="s">
        <v>38</v>
      </c>
      <c r="G291" s="2">
        <v>53.0</v>
      </c>
      <c r="H291" s="2" t="str">
        <f t="shared" si="1"/>
        <v>DOMICILIO CONOCIDO M-00431</v>
      </c>
      <c r="I291" s="2" t="str">
        <f>LOOKUP(C291,EMPRESAS!B$1:B$11,EMPRESAS!D$1:D$11)</f>
        <v>CÓRDOBA</v>
      </c>
      <c r="J291" s="2" t="str">
        <f t="shared" si="2"/>
        <v>CELULAR M-00431</v>
      </c>
      <c r="K291" s="2" t="str">
        <f t="shared" si="3"/>
        <v>M-00431@CORREO.COM</v>
      </c>
      <c r="L291" s="2" t="s">
        <v>51</v>
      </c>
      <c r="M291" s="2" t="s">
        <v>566</v>
      </c>
      <c r="N291" s="3">
        <f>VLOOKUP(M291,CURSOS!B$2:G$18,2,FALSE)</f>
        <v>16</v>
      </c>
      <c r="O291" s="2"/>
      <c r="P291" s="2" t="s">
        <v>567</v>
      </c>
      <c r="Q291" s="2" t="s">
        <v>53</v>
      </c>
      <c r="R291" s="4">
        <f>IF(Q291="in situ",LOOKUP(M291,CURSOS!B$2:G$18,CURSOS!E$2:E$18),IF(Q291="ON LINE",LOOKUP(M291,CURSOS!B$2:G$18,CURSOS!F$2:F$18),IF(Q291="PERSONALIZADA",LOOKUP(M291,CURSOS!B$2:G$18,CURSOS!G$2:G$18),0)))</f>
        <v>6400</v>
      </c>
      <c r="S291" s="2" t="s">
        <v>54</v>
      </c>
      <c r="T291" s="2"/>
      <c r="U291" s="2" t="s">
        <v>568</v>
      </c>
    </row>
    <row r="292" ht="15.75" customHeight="1">
      <c r="A292" s="2" t="s">
        <v>679</v>
      </c>
      <c r="B292" s="2" t="s">
        <v>680</v>
      </c>
      <c r="C292" s="2" t="s">
        <v>120</v>
      </c>
      <c r="D292" s="2" t="s">
        <v>24</v>
      </c>
      <c r="E292" s="2" t="s">
        <v>25</v>
      </c>
      <c r="F292" s="2" t="s">
        <v>38</v>
      </c>
      <c r="G292" s="2">
        <v>52.0</v>
      </c>
      <c r="H292" s="2" t="str">
        <f t="shared" si="1"/>
        <v>DOMICILIO CONOCIDO M-00260</v>
      </c>
      <c r="I292" s="2" t="str">
        <f>LOOKUP(C292,EMPRESAS!B$1:B$11,EMPRESAS!D$1:D$11)</f>
        <v>VERACRUZ</v>
      </c>
      <c r="J292" s="2" t="str">
        <f t="shared" si="2"/>
        <v>CELULAR M-00260</v>
      </c>
      <c r="K292" s="2" t="str">
        <f t="shared" si="3"/>
        <v>M-00260@CORREO.COM</v>
      </c>
      <c r="L292" s="2" t="s">
        <v>121</v>
      </c>
      <c r="M292" s="2" t="s">
        <v>122</v>
      </c>
      <c r="N292" s="3">
        <f>VLOOKUP(M292,CURSOS!B$2:G$18,2,FALSE)</f>
        <v>20</v>
      </c>
      <c r="O292" s="2" t="s">
        <v>447</v>
      </c>
      <c r="P292" s="2" t="s">
        <v>42</v>
      </c>
      <c r="Q292" s="2" t="s">
        <v>53</v>
      </c>
      <c r="R292" s="4">
        <f>IF(Q292="in situ",LOOKUP(M292,CURSOS!B$2:G$18,CURSOS!E$2:E$18),IF(Q292="ON LINE",LOOKUP(M292,CURSOS!B$2:G$18,CURSOS!F$2:F$18),IF(Q292="PERSONALIZADA",LOOKUP(M292,CURSOS!B$2:G$18,CURSOS!G$2:G$18),0)))</f>
        <v>6400</v>
      </c>
      <c r="S292" s="2" t="s">
        <v>36</v>
      </c>
      <c r="T292" s="2" t="s">
        <v>44</v>
      </c>
      <c r="U292" s="2" t="s">
        <v>448</v>
      </c>
    </row>
    <row r="293" ht="15.75" customHeight="1">
      <c r="A293" s="2" t="s">
        <v>681</v>
      </c>
      <c r="B293" s="2" t="s">
        <v>682</v>
      </c>
      <c r="C293" s="2" t="s">
        <v>87</v>
      </c>
      <c r="D293" s="2" t="s">
        <v>49</v>
      </c>
      <c r="E293" s="2" t="s">
        <v>37</v>
      </c>
      <c r="F293" s="2" t="s">
        <v>26</v>
      </c>
      <c r="G293" s="2">
        <v>59.0</v>
      </c>
      <c r="H293" s="2" t="str">
        <f t="shared" si="1"/>
        <v>DOMICILIO CONOCIDO M-00132</v>
      </c>
      <c r="I293" s="2" t="str">
        <f>LOOKUP(C293,EMPRESAS!B$1:B$11,EMPRESAS!D$1:D$11)</f>
        <v>ORIZABA</v>
      </c>
      <c r="J293" s="2" t="str">
        <f t="shared" si="2"/>
        <v>CELULAR M-00132</v>
      </c>
      <c r="K293" s="2" t="str">
        <f t="shared" si="3"/>
        <v>M-00132@CORREO.COM</v>
      </c>
      <c r="L293" s="2" t="s">
        <v>88</v>
      </c>
      <c r="M293" s="2" t="s">
        <v>140</v>
      </c>
      <c r="N293" s="3">
        <f>VLOOKUP(M293,CURSOS!B$2:G$18,2,FALSE)</f>
        <v>20</v>
      </c>
      <c r="O293" s="2" t="s">
        <v>573</v>
      </c>
      <c r="P293" s="2" t="s">
        <v>42</v>
      </c>
      <c r="Q293" s="2" t="s">
        <v>53</v>
      </c>
      <c r="R293" s="4">
        <f>IF(Q293="in situ",LOOKUP(M293,CURSOS!B$2:G$18,CURSOS!E$2:E$18),IF(Q293="ON LINE",LOOKUP(M293,CURSOS!B$2:G$18,CURSOS!F$2:F$18),IF(Q293="PERSONALIZADA",LOOKUP(M293,CURSOS!B$2:G$18,CURSOS!G$2:G$18),0)))</f>
        <v>6400</v>
      </c>
      <c r="S293" s="2" t="s">
        <v>36</v>
      </c>
      <c r="T293" s="2" t="s">
        <v>44</v>
      </c>
      <c r="U293" s="2" t="s">
        <v>574</v>
      </c>
    </row>
    <row r="294" ht="15.75" customHeight="1">
      <c r="A294" s="2" t="s">
        <v>683</v>
      </c>
      <c r="B294" s="2" t="s">
        <v>684</v>
      </c>
      <c r="C294" s="2" t="s">
        <v>35</v>
      </c>
      <c r="D294" s="2" t="s">
        <v>59</v>
      </c>
      <c r="E294" s="2" t="s">
        <v>37</v>
      </c>
      <c r="F294" s="2" t="s">
        <v>38</v>
      </c>
      <c r="G294" s="2">
        <v>57.0</v>
      </c>
      <c r="H294" s="2" t="str">
        <f t="shared" si="1"/>
        <v>DOMICILIO CONOCIDO M-00371</v>
      </c>
      <c r="I294" s="2" t="str">
        <f>LOOKUP(C294,EMPRESAS!B$1:B$11,EMPRESAS!D$1:D$11)</f>
        <v>ACAYUCAN</v>
      </c>
      <c r="J294" s="2" t="str">
        <f t="shared" si="2"/>
        <v>CELULAR M-00371</v>
      </c>
      <c r="K294" s="2" t="str">
        <f t="shared" si="3"/>
        <v>M-00371@CORREO.COM</v>
      </c>
      <c r="L294" s="2" t="s">
        <v>39</v>
      </c>
      <c r="M294" s="2" t="s">
        <v>633</v>
      </c>
      <c r="N294" s="3">
        <f>VLOOKUP(M294,CURSOS!B$2:G$18,2,FALSE)</f>
        <v>30</v>
      </c>
      <c r="O294" s="2" t="s">
        <v>97</v>
      </c>
      <c r="P294" s="2" t="s">
        <v>42</v>
      </c>
      <c r="Q294" s="2" t="s">
        <v>30</v>
      </c>
      <c r="R294" s="4">
        <f>IF(Q294="in situ",LOOKUP(M294,CURSOS!B$2:G$18,CURSOS!E$2:E$18),IF(Q294="ON LINE",LOOKUP(M294,CURSOS!B$2:G$18,CURSOS!F$2:F$18),IF(Q294="PERSONALIZADA",LOOKUP(M294,CURSOS!B$2:G$18,CURSOS!G$2:G$18),0)))</f>
        <v>8000</v>
      </c>
      <c r="S294" s="2" t="s">
        <v>634</v>
      </c>
      <c r="T294" s="2" t="s">
        <v>44</v>
      </c>
      <c r="U294" s="2" t="s">
        <v>635</v>
      </c>
    </row>
    <row r="295" ht="15.75" customHeight="1">
      <c r="A295" s="2" t="s">
        <v>685</v>
      </c>
      <c r="B295" s="2" t="s">
        <v>686</v>
      </c>
      <c r="C295" s="2" t="s">
        <v>23</v>
      </c>
      <c r="D295" s="2" t="s">
        <v>24</v>
      </c>
      <c r="E295" s="2" t="s">
        <v>284</v>
      </c>
      <c r="F295" s="2" t="s">
        <v>38</v>
      </c>
      <c r="G295" s="2">
        <v>38.0</v>
      </c>
      <c r="H295" s="2" t="str">
        <f t="shared" si="1"/>
        <v>DOMICILIO CONOCIDO M-00219</v>
      </c>
      <c r="I295" s="2" t="str">
        <f>LOOKUP(C295,EMPRESAS!B$1:B$11,EMPRESAS!D$1:D$11)</f>
        <v>CIUDAD DE MÉXICO</v>
      </c>
      <c r="J295" s="2" t="str">
        <f t="shared" si="2"/>
        <v>CELULAR M-00219</v>
      </c>
      <c r="K295" s="2" t="str">
        <f t="shared" si="3"/>
        <v>M-00219@CORREO.COM</v>
      </c>
      <c r="L295" s="2" t="s">
        <v>27</v>
      </c>
      <c r="M295" s="2" t="s">
        <v>28</v>
      </c>
      <c r="N295" s="3">
        <f>VLOOKUP(M295,CURSOS!B$2:G$18,2,FALSE)</f>
        <v>20</v>
      </c>
      <c r="O295" s="2"/>
      <c r="P295" s="2" t="s">
        <v>78</v>
      </c>
      <c r="Q295" s="2" t="s">
        <v>30</v>
      </c>
      <c r="R295" s="4">
        <f>IF(Q295="in situ",LOOKUP(M295,CURSOS!B$2:G$18,CURSOS!E$2:E$18),IF(Q295="ON LINE",LOOKUP(M295,CURSOS!B$2:G$18,CURSOS!F$2:F$18),IF(Q295="PERSONALIZADA",LOOKUP(M295,CURSOS!B$2:G$18,CURSOS!G$2:G$18),0)))</f>
        <v>8000</v>
      </c>
      <c r="S295" s="2" t="s">
        <v>141</v>
      </c>
      <c r="T295" s="2"/>
      <c r="U295" s="2" t="s">
        <v>533</v>
      </c>
    </row>
    <row r="296" ht="15.75" customHeight="1">
      <c r="A296" s="2" t="s">
        <v>687</v>
      </c>
      <c r="B296" s="2" t="s">
        <v>688</v>
      </c>
      <c r="C296" s="2" t="s">
        <v>120</v>
      </c>
      <c r="D296" s="2" t="s">
        <v>36</v>
      </c>
      <c r="E296" s="2" t="s">
        <v>25</v>
      </c>
      <c r="F296" s="2" t="s">
        <v>38</v>
      </c>
      <c r="G296" s="2">
        <v>41.0</v>
      </c>
      <c r="H296" s="2" t="str">
        <f t="shared" si="1"/>
        <v>DOMICILIO CONOCIDO M-00261</v>
      </c>
      <c r="I296" s="2" t="str">
        <f>LOOKUP(C296,EMPRESAS!B$1:B$11,EMPRESAS!D$1:D$11)</f>
        <v>VERACRUZ</v>
      </c>
      <c r="J296" s="2" t="str">
        <f t="shared" si="2"/>
        <v>CELULAR M-00261</v>
      </c>
      <c r="K296" s="2" t="str">
        <f t="shared" si="3"/>
        <v>M-00261@CORREO.COM</v>
      </c>
      <c r="L296" s="2" t="s">
        <v>121</v>
      </c>
      <c r="M296" s="2" t="s">
        <v>122</v>
      </c>
      <c r="N296" s="3">
        <f>VLOOKUP(M296,CURSOS!B$2:G$18,2,FALSE)</f>
        <v>20</v>
      </c>
      <c r="O296" s="2"/>
      <c r="P296" s="2" t="s">
        <v>89</v>
      </c>
      <c r="Q296" s="2" t="s">
        <v>30</v>
      </c>
      <c r="R296" s="4">
        <f>IF(Q296="in situ",LOOKUP(M296,CURSOS!B$2:G$18,CURSOS!E$2:E$18),IF(Q296="ON LINE",LOOKUP(M296,CURSOS!B$2:G$18,CURSOS!F$2:F$18),IF(Q296="PERSONALIZADA",LOOKUP(M296,CURSOS!B$2:G$18,CURSOS!G$2:G$18),0)))</f>
        <v>8000</v>
      </c>
      <c r="S296" s="2" t="s">
        <v>31</v>
      </c>
      <c r="T296" s="2"/>
      <c r="U296" s="2" t="s">
        <v>329</v>
      </c>
    </row>
    <row r="297" ht="15.75" customHeight="1">
      <c r="A297" s="2" t="s">
        <v>689</v>
      </c>
      <c r="B297" s="2" t="s">
        <v>690</v>
      </c>
      <c r="C297" s="2" t="s">
        <v>120</v>
      </c>
      <c r="D297" s="2" t="s">
        <v>49</v>
      </c>
      <c r="E297" s="2" t="s">
        <v>50</v>
      </c>
      <c r="F297" s="2" t="s">
        <v>38</v>
      </c>
      <c r="G297" s="2">
        <v>52.0</v>
      </c>
      <c r="H297" s="2" t="str">
        <f t="shared" si="1"/>
        <v>DOMICILIO CONOCIDO M-00262</v>
      </c>
      <c r="I297" s="2" t="str">
        <f>LOOKUP(C297,EMPRESAS!B$1:B$11,EMPRESAS!D$1:D$11)</f>
        <v>VERACRUZ</v>
      </c>
      <c r="J297" s="2" t="str">
        <f t="shared" si="2"/>
        <v>CELULAR M-00262</v>
      </c>
      <c r="K297" s="2" t="str">
        <f t="shared" si="3"/>
        <v>M-00262@CORREO.COM</v>
      </c>
      <c r="L297" s="2" t="s">
        <v>121</v>
      </c>
      <c r="M297" s="2" t="s">
        <v>122</v>
      </c>
      <c r="N297" s="3">
        <f>VLOOKUP(M297,CURSOS!B$2:G$18,2,FALSE)</f>
        <v>20</v>
      </c>
      <c r="O297" s="2"/>
      <c r="P297" s="2" t="s">
        <v>89</v>
      </c>
      <c r="Q297" s="2" t="s">
        <v>30</v>
      </c>
      <c r="R297" s="4">
        <f>IF(Q297="in situ",LOOKUP(M297,CURSOS!B$2:G$18,CURSOS!E$2:E$18),IF(Q297="ON LINE",LOOKUP(M297,CURSOS!B$2:G$18,CURSOS!F$2:F$18),IF(Q297="PERSONALIZADA",LOOKUP(M297,CURSOS!B$2:G$18,CURSOS!G$2:G$18),0)))</f>
        <v>8000</v>
      </c>
      <c r="S297" s="2" t="s">
        <v>31</v>
      </c>
      <c r="T297" s="2"/>
      <c r="U297" s="2" t="s">
        <v>329</v>
      </c>
    </row>
    <row r="298" ht="15.75" customHeight="1">
      <c r="A298" s="2" t="s">
        <v>691</v>
      </c>
      <c r="B298" s="2" t="s">
        <v>692</v>
      </c>
      <c r="C298" s="2" t="s">
        <v>95</v>
      </c>
      <c r="D298" s="2" t="s">
        <v>59</v>
      </c>
      <c r="E298" s="2" t="s">
        <v>25</v>
      </c>
      <c r="F298" s="2" t="s">
        <v>38</v>
      </c>
      <c r="G298" s="2">
        <v>25.0</v>
      </c>
      <c r="H298" s="2" t="str">
        <f t="shared" si="1"/>
        <v>DOMICILIO CONOCIDO M-00182</v>
      </c>
      <c r="I298" s="2" t="str">
        <f>LOOKUP(C298,EMPRESAS!B$1:B$11,EMPRESAS!D$1:D$11)</f>
        <v>XALAPA</v>
      </c>
      <c r="J298" s="2" t="str">
        <f t="shared" si="2"/>
        <v>CELULAR M-00182</v>
      </c>
      <c r="K298" s="2" t="str">
        <f t="shared" si="3"/>
        <v>M-00182@CORREO.COM</v>
      </c>
      <c r="L298" s="2" t="s">
        <v>9</v>
      </c>
      <c r="M298" s="2" t="s">
        <v>96</v>
      </c>
      <c r="N298" s="3">
        <f>VLOOKUP(M298,CURSOS!B$2:G$18,2,FALSE)</f>
        <v>20</v>
      </c>
      <c r="O298" s="2" t="s">
        <v>97</v>
      </c>
      <c r="P298" s="2" t="s">
        <v>42</v>
      </c>
      <c r="Q298" s="2" t="s">
        <v>53</v>
      </c>
      <c r="R298" s="4">
        <f>IF(Q298="in situ",LOOKUP(M298,CURSOS!B$2:G$18,CURSOS!E$2:E$18),IF(Q298="ON LINE",LOOKUP(M298,CURSOS!B$2:G$18,CURSOS!F$2:F$18),IF(Q298="PERSONALIZADA",LOOKUP(M298,CURSOS!B$2:G$18,CURSOS!G$2:G$18),0)))</f>
        <v>6400</v>
      </c>
      <c r="S298" s="2" t="s">
        <v>49</v>
      </c>
      <c r="T298" s="2" t="s">
        <v>98</v>
      </c>
      <c r="U298" s="2" t="s">
        <v>99</v>
      </c>
    </row>
    <row r="299" ht="15.75" customHeight="1">
      <c r="A299" s="2" t="s">
        <v>693</v>
      </c>
      <c r="B299" s="2" t="s">
        <v>694</v>
      </c>
      <c r="C299" s="2" t="s">
        <v>87</v>
      </c>
      <c r="D299" s="2" t="s">
        <v>24</v>
      </c>
      <c r="E299" s="2" t="s">
        <v>37</v>
      </c>
      <c r="F299" s="2" t="s">
        <v>38</v>
      </c>
      <c r="G299" s="2">
        <v>29.0</v>
      </c>
      <c r="H299" s="2" t="str">
        <f t="shared" si="1"/>
        <v>DOMICILIO CONOCIDO M-00133</v>
      </c>
      <c r="I299" s="2" t="str">
        <f>LOOKUP(C299,EMPRESAS!B$1:B$11,EMPRESAS!D$1:D$11)</f>
        <v>ORIZABA</v>
      </c>
      <c r="J299" s="2" t="str">
        <f t="shared" si="2"/>
        <v>CELULAR M-00133</v>
      </c>
      <c r="K299" s="2" t="str">
        <f t="shared" si="3"/>
        <v>M-00133@CORREO.COM</v>
      </c>
      <c r="L299" s="2" t="s">
        <v>88</v>
      </c>
      <c r="M299" s="2" t="s">
        <v>140</v>
      </c>
      <c r="N299" s="3">
        <f>VLOOKUP(M299,CURSOS!B$2:G$18,2,FALSE)</f>
        <v>20</v>
      </c>
      <c r="O299" s="2" t="s">
        <v>573</v>
      </c>
      <c r="P299" s="2" t="s">
        <v>42</v>
      </c>
      <c r="Q299" s="2" t="s">
        <v>53</v>
      </c>
      <c r="R299" s="4">
        <f>IF(Q299="in situ",LOOKUP(M299,CURSOS!B$2:G$18,CURSOS!E$2:E$18),IF(Q299="ON LINE",LOOKUP(M299,CURSOS!B$2:G$18,CURSOS!F$2:F$18),IF(Q299="PERSONALIZADA",LOOKUP(M299,CURSOS!B$2:G$18,CURSOS!G$2:G$18),0)))</f>
        <v>6400</v>
      </c>
      <c r="S299" s="2" t="s">
        <v>36</v>
      </c>
      <c r="T299" s="2" t="s">
        <v>44</v>
      </c>
      <c r="U299" s="2" t="s">
        <v>574</v>
      </c>
    </row>
    <row r="300" ht="15.75" customHeight="1">
      <c r="A300" s="2" t="s">
        <v>695</v>
      </c>
      <c r="B300" s="2" t="s">
        <v>696</v>
      </c>
      <c r="C300" s="2" t="s">
        <v>120</v>
      </c>
      <c r="D300" s="2" t="s">
        <v>36</v>
      </c>
      <c r="E300" s="2" t="s">
        <v>25</v>
      </c>
      <c r="F300" s="2" t="s">
        <v>38</v>
      </c>
      <c r="G300" s="2">
        <v>53.0</v>
      </c>
      <c r="H300" s="2" t="str">
        <f t="shared" si="1"/>
        <v>DOMICILIO CONOCIDO M-00263</v>
      </c>
      <c r="I300" s="2" t="str">
        <f>LOOKUP(C300,EMPRESAS!B$1:B$11,EMPRESAS!D$1:D$11)</f>
        <v>VERACRUZ</v>
      </c>
      <c r="J300" s="2" t="str">
        <f t="shared" si="2"/>
        <v>CELULAR M-00263</v>
      </c>
      <c r="K300" s="2" t="str">
        <f t="shared" si="3"/>
        <v>M-00263@CORREO.COM</v>
      </c>
      <c r="L300" s="2" t="s">
        <v>121</v>
      </c>
      <c r="M300" s="2" t="s">
        <v>122</v>
      </c>
      <c r="N300" s="3">
        <f>VLOOKUP(M300,CURSOS!B$2:G$18,2,FALSE)</f>
        <v>20</v>
      </c>
      <c r="O300" s="2"/>
      <c r="P300" s="2" t="s">
        <v>89</v>
      </c>
      <c r="Q300" s="2" t="s">
        <v>30</v>
      </c>
      <c r="R300" s="4">
        <f>IF(Q300="in situ",LOOKUP(M300,CURSOS!B$2:G$18,CURSOS!E$2:E$18),IF(Q300="ON LINE",LOOKUP(M300,CURSOS!B$2:G$18,CURSOS!F$2:F$18),IF(Q300="PERSONALIZADA",LOOKUP(M300,CURSOS!B$2:G$18,CURSOS!G$2:G$18),0)))</f>
        <v>8000</v>
      </c>
      <c r="S300" s="2" t="s">
        <v>31</v>
      </c>
      <c r="T300" s="2"/>
      <c r="U300" s="2" t="s">
        <v>329</v>
      </c>
    </row>
    <row r="301" ht="15.75" customHeight="1">
      <c r="A301" s="2" t="s">
        <v>697</v>
      </c>
      <c r="B301" s="2" t="s">
        <v>698</v>
      </c>
      <c r="C301" s="2" t="s">
        <v>58</v>
      </c>
      <c r="D301" s="2" t="s">
        <v>49</v>
      </c>
      <c r="E301" s="2" t="s">
        <v>37</v>
      </c>
      <c r="F301" s="2" t="s">
        <v>38</v>
      </c>
      <c r="G301" s="2">
        <v>33.0</v>
      </c>
      <c r="H301" s="2" t="str">
        <f t="shared" si="1"/>
        <v>DOMICILIO CONOCIDO M-00298</v>
      </c>
      <c r="I301" s="2" t="str">
        <f>LOOKUP(C301,EMPRESAS!B$1:B$11,EMPRESAS!D$1:D$11)</f>
        <v>OAXACA</v>
      </c>
      <c r="J301" s="2" t="str">
        <f t="shared" si="2"/>
        <v>CELULAR M-00298</v>
      </c>
      <c r="K301" s="2" t="str">
        <f t="shared" si="3"/>
        <v>M-00298@CORREO.COM</v>
      </c>
      <c r="L301" s="2" t="s">
        <v>60</v>
      </c>
      <c r="M301" s="2" t="s">
        <v>61</v>
      </c>
      <c r="N301" s="3">
        <f>VLOOKUP(M301,CURSOS!B$2:G$18,2,FALSE)</f>
        <v>25</v>
      </c>
      <c r="O301" s="2" t="s">
        <v>62</v>
      </c>
      <c r="P301" s="2" t="s">
        <v>42</v>
      </c>
      <c r="Q301" s="2" t="s">
        <v>53</v>
      </c>
      <c r="R301" s="4">
        <f>IF(Q301="in situ",LOOKUP(M301,CURSOS!B$2:G$18,CURSOS!E$2:E$18),IF(Q301="ON LINE",LOOKUP(M301,CURSOS!B$2:G$18,CURSOS!F$2:F$18),IF(Q301="PERSONALIZADA",LOOKUP(M301,CURSOS!B$2:G$18,CURSOS!G$2:G$18),0)))</f>
        <v>6400</v>
      </c>
      <c r="S301" s="2" t="s">
        <v>24</v>
      </c>
      <c r="T301" s="2" t="s">
        <v>44</v>
      </c>
      <c r="U301" s="2" t="s">
        <v>63</v>
      </c>
    </row>
    <row r="302" ht="15.75" customHeight="1">
      <c r="A302" s="2" t="s">
        <v>699</v>
      </c>
      <c r="B302" s="2" t="s">
        <v>700</v>
      </c>
      <c r="C302" s="2" t="s">
        <v>87</v>
      </c>
      <c r="D302" s="2" t="s">
        <v>59</v>
      </c>
      <c r="E302" s="2" t="s">
        <v>37</v>
      </c>
      <c r="F302" s="2" t="s">
        <v>38</v>
      </c>
      <c r="G302" s="2">
        <v>38.0</v>
      </c>
      <c r="H302" s="2" t="str">
        <f t="shared" si="1"/>
        <v>DOMICILIO CONOCIDO M-00134</v>
      </c>
      <c r="I302" s="2" t="str">
        <f>LOOKUP(C302,EMPRESAS!B$1:B$11,EMPRESAS!D$1:D$11)</f>
        <v>ORIZABA</v>
      </c>
      <c r="J302" s="2" t="str">
        <f t="shared" si="2"/>
        <v>CELULAR M-00134</v>
      </c>
      <c r="K302" s="2" t="str">
        <f t="shared" si="3"/>
        <v>M-00134@CORREO.COM</v>
      </c>
      <c r="L302" s="2" t="s">
        <v>88</v>
      </c>
      <c r="M302" s="2" t="s">
        <v>140</v>
      </c>
      <c r="N302" s="3">
        <f>VLOOKUP(M302,CURSOS!B$2:G$18,2,FALSE)</f>
        <v>20</v>
      </c>
      <c r="O302" s="2" t="s">
        <v>573</v>
      </c>
      <c r="P302" s="2" t="s">
        <v>42</v>
      </c>
      <c r="Q302" s="2" t="s">
        <v>53</v>
      </c>
      <c r="R302" s="4">
        <f>IF(Q302="in situ",LOOKUP(M302,CURSOS!B$2:G$18,CURSOS!E$2:E$18),IF(Q302="ON LINE",LOOKUP(M302,CURSOS!B$2:G$18,CURSOS!F$2:F$18),IF(Q302="PERSONALIZADA",LOOKUP(M302,CURSOS!B$2:G$18,CURSOS!G$2:G$18),0)))</f>
        <v>6400</v>
      </c>
      <c r="S302" s="2" t="s">
        <v>36</v>
      </c>
      <c r="T302" s="2" t="s">
        <v>44</v>
      </c>
      <c r="U302" s="2" t="s">
        <v>574</v>
      </c>
    </row>
    <row r="303" ht="15.75" customHeight="1">
      <c r="A303" s="2" t="s">
        <v>701</v>
      </c>
      <c r="B303" s="2" t="s">
        <v>702</v>
      </c>
      <c r="C303" s="2" t="s">
        <v>48</v>
      </c>
      <c r="D303" s="2" t="s">
        <v>24</v>
      </c>
      <c r="E303" s="2" t="s">
        <v>50</v>
      </c>
      <c r="F303" s="2" t="s">
        <v>38</v>
      </c>
      <c r="G303" s="2">
        <v>31.0</v>
      </c>
      <c r="H303" s="2" t="str">
        <f t="shared" si="1"/>
        <v>DOMICILIO CONOCIDO M-00432</v>
      </c>
      <c r="I303" s="2" t="str">
        <f>LOOKUP(C303,EMPRESAS!B$1:B$11,EMPRESAS!D$1:D$11)</f>
        <v>CÓRDOBA</v>
      </c>
      <c r="J303" s="2" t="str">
        <f t="shared" si="2"/>
        <v>CELULAR M-00432</v>
      </c>
      <c r="K303" s="2" t="str">
        <f t="shared" si="3"/>
        <v>M-00432@CORREO.COM</v>
      </c>
      <c r="L303" s="2" t="s">
        <v>51</v>
      </c>
      <c r="M303" s="2" t="s">
        <v>566</v>
      </c>
      <c r="N303" s="3">
        <f>VLOOKUP(M303,CURSOS!B$2:G$18,2,FALSE)</f>
        <v>16</v>
      </c>
      <c r="O303" s="2"/>
      <c r="P303" s="2" t="s">
        <v>567</v>
      </c>
      <c r="Q303" s="2" t="s">
        <v>53</v>
      </c>
      <c r="R303" s="4">
        <f>IF(Q303="in situ",LOOKUP(M303,CURSOS!B$2:G$18,CURSOS!E$2:E$18),IF(Q303="ON LINE",LOOKUP(M303,CURSOS!B$2:G$18,CURSOS!F$2:F$18),IF(Q303="PERSONALIZADA",LOOKUP(M303,CURSOS!B$2:G$18,CURSOS!G$2:G$18),0)))</f>
        <v>6400</v>
      </c>
      <c r="S303" s="2" t="s">
        <v>54</v>
      </c>
      <c r="T303" s="2"/>
      <c r="U303" s="2" t="s">
        <v>568</v>
      </c>
    </row>
    <row r="304" ht="15.75" customHeight="1">
      <c r="A304" s="2" t="s">
        <v>703</v>
      </c>
      <c r="B304" s="2" t="s">
        <v>704</v>
      </c>
      <c r="C304" s="2" t="s">
        <v>120</v>
      </c>
      <c r="D304" s="2" t="s">
        <v>36</v>
      </c>
      <c r="E304" s="2" t="s">
        <v>25</v>
      </c>
      <c r="F304" s="2" t="s">
        <v>38</v>
      </c>
      <c r="G304" s="2">
        <v>19.0</v>
      </c>
      <c r="H304" s="2" t="str">
        <f t="shared" si="1"/>
        <v>DOMICILIO CONOCIDO M-00264</v>
      </c>
      <c r="I304" s="2" t="str">
        <f>LOOKUP(C304,EMPRESAS!B$1:B$11,EMPRESAS!D$1:D$11)</f>
        <v>VERACRUZ</v>
      </c>
      <c r="J304" s="2" t="str">
        <f t="shared" si="2"/>
        <v>CELULAR M-00264</v>
      </c>
      <c r="K304" s="2" t="str">
        <f t="shared" si="3"/>
        <v>M-00264@CORREO.COM</v>
      </c>
      <c r="L304" s="2" t="s">
        <v>121</v>
      </c>
      <c r="M304" s="2" t="s">
        <v>122</v>
      </c>
      <c r="N304" s="3">
        <f>VLOOKUP(M304,CURSOS!B$2:G$18,2,FALSE)</f>
        <v>20</v>
      </c>
      <c r="O304" s="2"/>
      <c r="P304" s="2" t="s">
        <v>89</v>
      </c>
      <c r="Q304" s="2" t="s">
        <v>30</v>
      </c>
      <c r="R304" s="4">
        <f>IF(Q304="in situ",LOOKUP(M304,CURSOS!B$2:G$18,CURSOS!E$2:E$18),IF(Q304="ON LINE",LOOKUP(M304,CURSOS!B$2:G$18,CURSOS!F$2:F$18),IF(Q304="PERSONALIZADA",LOOKUP(M304,CURSOS!B$2:G$18,CURSOS!G$2:G$18),0)))</f>
        <v>8000</v>
      </c>
      <c r="S304" s="2" t="s">
        <v>31</v>
      </c>
      <c r="T304" s="2"/>
      <c r="U304" s="2" t="s">
        <v>329</v>
      </c>
    </row>
    <row r="305" ht="15.75" customHeight="1">
      <c r="A305" s="2" t="s">
        <v>705</v>
      </c>
      <c r="B305" s="2" t="s">
        <v>706</v>
      </c>
      <c r="C305" s="2" t="s">
        <v>23</v>
      </c>
      <c r="D305" s="2" t="s">
        <v>59</v>
      </c>
      <c r="E305" s="2" t="s">
        <v>284</v>
      </c>
      <c r="F305" s="2" t="s">
        <v>38</v>
      </c>
      <c r="G305" s="2">
        <v>49.0</v>
      </c>
      <c r="H305" s="2" t="str">
        <f t="shared" si="1"/>
        <v>DOMICILIO CONOCIDO M-00220</v>
      </c>
      <c r="I305" s="2" t="str">
        <f>LOOKUP(C305,EMPRESAS!B$1:B$11,EMPRESAS!D$1:D$11)</f>
        <v>CIUDAD DE MÉXICO</v>
      </c>
      <c r="J305" s="2" t="str">
        <f t="shared" si="2"/>
        <v>CELULAR M-00220</v>
      </c>
      <c r="K305" s="2" t="str">
        <f t="shared" si="3"/>
        <v>M-00220@CORREO.COM</v>
      </c>
      <c r="L305" s="2" t="s">
        <v>27</v>
      </c>
      <c r="M305" s="2" t="s">
        <v>28</v>
      </c>
      <c r="N305" s="3">
        <f>VLOOKUP(M305,CURSOS!B$2:G$18,2,FALSE)</f>
        <v>20</v>
      </c>
      <c r="O305" s="2"/>
      <c r="P305" s="2" t="s">
        <v>78</v>
      </c>
      <c r="Q305" s="2" t="s">
        <v>30</v>
      </c>
      <c r="R305" s="4">
        <f>IF(Q305="in situ",LOOKUP(M305,CURSOS!B$2:G$18,CURSOS!E$2:E$18),IF(Q305="ON LINE",LOOKUP(M305,CURSOS!B$2:G$18,CURSOS!F$2:F$18),IF(Q305="PERSONALIZADA",LOOKUP(M305,CURSOS!B$2:G$18,CURSOS!G$2:G$18),0)))</f>
        <v>8000</v>
      </c>
      <c r="S305" s="2" t="s">
        <v>141</v>
      </c>
      <c r="T305" s="2"/>
      <c r="U305" s="2" t="s">
        <v>533</v>
      </c>
    </row>
    <row r="306" ht="15.75" customHeight="1">
      <c r="A306" s="2" t="s">
        <v>707</v>
      </c>
      <c r="B306" s="2" t="s">
        <v>708</v>
      </c>
      <c r="C306" s="2" t="s">
        <v>35</v>
      </c>
      <c r="D306" s="2" t="s">
        <v>24</v>
      </c>
      <c r="E306" s="2" t="s">
        <v>37</v>
      </c>
      <c r="F306" s="2" t="s">
        <v>38</v>
      </c>
      <c r="G306" s="2">
        <v>54.0</v>
      </c>
      <c r="H306" s="2" t="str">
        <f t="shared" si="1"/>
        <v>DOMICILIO CONOCIDO M-00372</v>
      </c>
      <c r="I306" s="2" t="str">
        <f>LOOKUP(C306,EMPRESAS!B$1:B$11,EMPRESAS!D$1:D$11)</f>
        <v>ACAYUCAN</v>
      </c>
      <c r="J306" s="2" t="str">
        <f t="shared" si="2"/>
        <v>CELULAR M-00372</v>
      </c>
      <c r="K306" s="2" t="str">
        <f t="shared" si="3"/>
        <v>M-00372@CORREO.COM</v>
      </c>
      <c r="L306" s="2" t="s">
        <v>39</v>
      </c>
      <c r="M306" s="2" t="s">
        <v>633</v>
      </c>
      <c r="N306" s="3">
        <f>VLOOKUP(M306,CURSOS!B$2:G$18,2,FALSE)</f>
        <v>30</v>
      </c>
      <c r="O306" s="2" t="s">
        <v>97</v>
      </c>
      <c r="P306" s="2" t="s">
        <v>42</v>
      </c>
      <c r="Q306" s="2" t="s">
        <v>30</v>
      </c>
      <c r="R306" s="4">
        <f>IF(Q306="in situ",LOOKUP(M306,CURSOS!B$2:G$18,CURSOS!E$2:E$18),IF(Q306="ON LINE",LOOKUP(M306,CURSOS!B$2:G$18,CURSOS!F$2:F$18),IF(Q306="PERSONALIZADA",LOOKUP(M306,CURSOS!B$2:G$18,CURSOS!G$2:G$18),0)))</f>
        <v>8000</v>
      </c>
      <c r="S306" s="2" t="s">
        <v>634</v>
      </c>
      <c r="T306" s="2" t="s">
        <v>44</v>
      </c>
      <c r="U306" s="2" t="s">
        <v>635</v>
      </c>
    </row>
    <row r="307" ht="15.75" customHeight="1">
      <c r="A307" s="2" t="s">
        <v>709</v>
      </c>
      <c r="B307" s="2" t="s">
        <v>710</v>
      </c>
      <c r="C307" s="2" t="s">
        <v>76</v>
      </c>
      <c r="D307" s="2" t="s">
        <v>36</v>
      </c>
      <c r="E307" s="2" t="s">
        <v>50</v>
      </c>
      <c r="F307" s="2" t="s">
        <v>38</v>
      </c>
      <c r="G307" s="2">
        <v>51.0</v>
      </c>
      <c r="H307" s="2" t="str">
        <f t="shared" si="1"/>
        <v>DOMICILIO CONOCIDO M-00341</v>
      </c>
      <c r="I307" s="2" t="str">
        <f>LOOKUP(C307,EMPRESAS!B$1:B$11,EMPRESAS!D$1:D$11)</f>
        <v>POZA RICA</v>
      </c>
      <c r="J307" s="2" t="str">
        <f t="shared" si="2"/>
        <v>CELULAR M-00341</v>
      </c>
      <c r="K307" s="2" t="str">
        <f t="shared" si="3"/>
        <v>M-00341@CORREO.COM</v>
      </c>
      <c r="L307" s="2" t="s">
        <v>51</v>
      </c>
      <c r="M307" s="2" t="s">
        <v>436</v>
      </c>
      <c r="N307" s="3">
        <f>VLOOKUP(M307,CURSOS!B$2:G$18,2,FALSE)</f>
        <v>24</v>
      </c>
      <c r="O307" s="2"/>
      <c r="P307" s="2" t="s">
        <v>29</v>
      </c>
      <c r="Q307" s="2" t="s">
        <v>53</v>
      </c>
      <c r="R307" s="4">
        <f>IF(Q307="in situ",LOOKUP(M307,CURSOS!B$2:G$18,CURSOS!E$2:E$18),IF(Q307="ON LINE",LOOKUP(M307,CURSOS!B$2:G$18,CURSOS!F$2:F$18),IF(Q307="PERSONALIZADA",LOOKUP(M307,CURSOS!B$2:G$18,CURSOS!G$2:G$18),0)))</f>
        <v>6400</v>
      </c>
      <c r="S307" s="2" t="s">
        <v>54</v>
      </c>
      <c r="T307" s="2"/>
      <c r="U307" s="2" t="s">
        <v>55</v>
      </c>
    </row>
    <row r="308" ht="15.75" customHeight="1">
      <c r="A308" s="2" t="s">
        <v>711</v>
      </c>
      <c r="B308" s="2" t="s">
        <v>712</v>
      </c>
      <c r="C308" s="2" t="s">
        <v>58</v>
      </c>
      <c r="D308" s="2" t="s">
        <v>49</v>
      </c>
      <c r="E308" s="2" t="s">
        <v>37</v>
      </c>
      <c r="F308" s="2" t="s">
        <v>38</v>
      </c>
      <c r="G308" s="2">
        <v>34.0</v>
      </c>
      <c r="H308" s="2" t="str">
        <f t="shared" si="1"/>
        <v>DOMICILIO CONOCIDO M-00299</v>
      </c>
      <c r="I308" s="2" t="str">
        <f>LOOKUP(C308,EMPRESAS!B$1:B$11,EMPRESAS!D$1:D$11)</f>
        <v>OAXACA</v>
      </c>
      <c r="J308" s="2" t="str">
        <f t="shared" si="2"/>
        <v>CELULAR M-00299</v>
      </c>
      <c r="K308" s="2" t="str">
        <f t="shared" si="3"/>
        <v>M-00299@CORREO.COM</v>
      </c>
      <c r="L308" s="2" t="s">
        <v>60</v>
      </c>
      <c r="M308" s="2" t="s">
        <v>61</v>
      </c>
      <c r="N308" s="3">
        <f>VLOOKUP(M308,CURSOS!B$2:G$18,2,FALSE)</f>
        <v>25</v>
      </c>
      <c r="O308" s="2" t="s">
        <v>62</v>
      </c>
      <c r="P308" s="2" t="s">
        <v>42</v>
      </c>
      <c r="Q308" s="2" t="s">
        <v>53</v>
      </c>
      <c r="R308" s="4">
        <f>IF(Q308="in situ",LOOKUP(M308,CURSOS!B$2:G$18,CURSOS!E$2:E$18),IF(Q308="ON LINE",LOOKUP(M308,CURSOS!B$2:G$18,CURSOS!F$2:F$18),IF(Q308="PERSONALIZADA",LOOKUP(M308,CURSOS!B$2:G$18,CURSOS!G$2:G$18),0)))</f>
        <v>6400</v>
      </c>
      <c r="S308" s="2" t="s">
        <v>24</v>
      </c>
      <c r="T308" s="2" t="s">
        <v>44</v>
      </c>
      <c r="U308" s="2" t="s">
        <v>63</v>
      </c>
    </row>
    <row r="309" ht="15.75" customHeight="1">
      <c r="A309" s="2" t="s">
        <v>713</v>
      </c>
      <c r="B309" s="2" t="s">
        <v>714</v>
      </c>
      <c r="C309" s="2" t="s">
        <v>48</v>
      </c>
      <c r="D309" s="2" t="s">
        <v>59</v>
      </c>
      <c r="E309" s="2" t="s">
        <v>50</v>
      </c>
      <c r="F309" s="2" t="s">
        <v>38</v>
      </c>
      <c r="G309" s="2">
        <v>46.0</v>
      </c>
      <c r="H309" s="2" t="str">
        <f t="shared" si="1"/>
        <v>DOMICILIO CONOCIDO M-00433</v>
      </c>
      <c r="I309" s="2" t="str">
        <f>LOOKUP(C309,EMPRESAS!B$1:B$11,EMPRESAS!D$1:D$11)</f>
        <v>CÓRDOBA</v>
      </c>
      <c r="J309" s="2" t="str">
        <f t="shared" si="2"/>
        <v>CELULAR M-00433</v>
      </c>
      <c r="K309" s="2" t="str">
        <f t="shared" si="3"/>
        <v>M-00433@CORREO.COM</v>
      </c>
      <c r="L309" s="2" t="s">
        <v>51</v>
      </c>
      <c r="M309" s="2" t="s">
        <v>566</v>
      </c>
      <c r="N309" s="3">
        <f>VLOOKUP(M309,CURSOS!B$2:G$18,2,FALSE)</f>
        <v>16</v>
      </c>
      <c r="O309" s="2"/>
      <c r="P309" s="2" t="s">
        <v>567</v>
      </c>
      <c r="Q309" s="2" t="s">
        <v>53</v>
      </c>
      <c r="R309" s="4">
        <f>IF(Q309="in situ",LOOKUP(M309,CURSOS!B$2:G$18,CURSOS!E$2:E$18),IF(Q309="ON LINE",LOOKUP(M309,CURSOS!B$2:G$18,CURSOS!F$2:F$18),IF(Q309="PERSONALIZADA",LOOKUP(M309,CURSOS!B$2:G$18,CURSOS!G$2:G$18),0)))</f>
        <v>6400</v>
      </c>
      <c r="S309" s="2" t="s">
        <v>54</v>
      </c>
      <c r="T309" s="2"/>
      <c r="U309" s="2" t="s">
        <v>568</v>
      </c>
    </row>
    <row r="310" ht="15.75" customHeight="1">
      <c r="A310" s="2" t="s">
        <v>715</v>
      </c>
      <c r="B310" s="2" t="s">
        <v>716</v>
      </c>
      <c r="C310" s="2" t="s">
        <v>35</v>
      </c>
      <c r="D310" s="2" t="s">
        <v>24</v>
      </c>
      <c r="E310" s="2" t="s">
        <v>37</v>
      </c>
      <c r="F310" s="2" t="s">
        <v>26</v>
      </c>
      <c r="G310" s="2">
        <v>36.0</v>
      </c>
      <c r="H310" s="2" t="str">
        <f t="shared" si="1"/>
        <v>DOMICILIO CONOCIDO M-00373</v>
      </c>
      <c r="I310" s="2" t="str">
        <f>LOOKUP(C310,EMPRESAS!B$1:B$11,EMPRESAS!D$1:D$11)</f>
        <v>ACAYUCAN</v>
      </c>
      <c r="J310" s="2" t="str">
        <f t="shared" si="2"/>
        <v>CELULAR M-00373</v>
      </c>
      <c r="K310" s="2" t="str">
        <f t="shared" si="3"/>
        <v>M-00373@CORREO.COM</v>
      </c>
      <c r="L310" s="2" t="s">
        <v>39</v>
      </c>
      <c r="M310" s="2" t="s">
        <v>633</v>
      </c>
      <c r="N310" s="3">
        <f>VLOOKUP(M310,CURSOS!B$2:G$18,2,FALSE)</f>
        <v>30</v>
      </c>
      <c r="O310" s="2" t="s">
        <v>97</v>
      </c>
      <c r="P310" s="2" t="s">
        <v>42</v>
      </c>
      <c r="Q310" s="2" t="s">
        <v>30</v>
      </c>
      <c r="R310" s="4">
        <f>IF(Q310="in situ",LOOKUP(M310,CURSOS!B$2:G$18,CURSOS!E$2:E$18),IF(Q310="ON LINE",LOOKUP(M310,CURSOS!B$2:G$18,CURSOS!F$2:F$18),IF(Q310="PERSONALIZADA",LOOKUP(M310,CURSOS!B$2:G$18,CURSOS!G$2:G$18),0)))</f>
        <v>8000</v>
      </c>
      <c r="S310" s="2" t="s">
        <v>634</v>
      </c>
      <c r="T310" s="2" t="s">
        <v>44</v>
      </c>
      <c r="U310" s="2" t="s">
        <v>635</v>
      </c>
    </row>
    <row r="311" ht="15.75" customHeight="1">
      <c r="A311" s="2" t="s">
        <v>717</v>
      </c>
      <c r="B311" s="2" t="s">
        <v>718</v>
      </c>
      <c r="C311" s="2" t="s">
        <v>58</v>
      </c>
      <c r="D311" s="2" t="s">
        <v>36</v>
      </c>
      <c r="E311" s="2" t="s">
        <v>37</v>
      </c>
      <c r="F311" s="2" t="s">
        <v>26</v>
      </c>
      <c r="G311" s="2">
        <v>48.0</v>
      </c>
      <c r="H311" s="2" t="str">
        <f t="shared" si="1"/>
        <v>DOMICILIO CONOCIDO M-00300</v>
      </c>
      <c r="I311" s="2" t="str">
        <f>LOOKUP(C311,EMPRESAS!B$1:B$11,EMPRESAS!D$1:D$11)</f>
        <v>OAXACA</v>
      </c>
      <c r="J311" s="2" t="str">
        <f t="shared" si="2"/>
        <v>CELULAR M-00300</v>
      </c>
      <c r="K311" s="2" t="str">
        <f t="shared" si="3"/>
        <v>M-00300@CORREO.COM</v>
      </c>
      <c r="L311" s="2" t="s">
        <v>60</v>
      </c>
      <c r="M311" s="2" t="s">
        <v>61</v>
      </c>
      <c r="N311" s="3">
        <f>VLOOKUP(M311,CURSOS!B$2:G$18,2,FALSE)</f>
        <v>25</v>
      </c>
      <c r="O311" s="2" t="s">
        <v>62</v>
      </c>
      <c r="P311" s="2" t="s">
        <v>42</v>
      </c>
      <c r="Q311" s="2" t="s">
        <v>53</v>
      </c>
      <c r="R311" s="4">
        <f>IF(Q311="in situ",LOOKUP(M311,CURSOS!B$2:G$18,CURSOS!E$2:E$18),IF(Q311="ON LINE",LOOKUP(M311,CURSOS!B$2:G$18,CURSOS!F$2:F$18),IF(Q311="PERSONALIZADA",LOOKUP(M311,CURSOS!B$2:G$18,CURSOS!G$2:G$18),0)))</f>
        <v>6400</v>
      </c>
      <c r="S311" s="2" t="s">
        <v>24</v>
      </c>
      <c r="T311" s="2" t="s">
        <v>44</v>
      </c>
      <c r="U311" s="2" t="s">
        <v>63</v>
      </c>
    </row>
    <row r="312" ht="15.75" customHeight="1">
      <c r="A312" s="2" t="s">
        <v>719</v>
      </c>
      <c r="B312" s="2" t="s">
        <v>720</v>
      </c>
      <c r="C312" s="2" t="s">
        <v>120</v>
      </c>
      <c r="D312" s="2" t="s">
        <v>49</v>
      </c>
      <c r="E312" s="2" t="s">
        <v>25</v>
      </c>
      <c r="F312" s="2" t="s">
        <v>38</v>
      </c>
      <c r="G312" s="2">
        <v>26.0</v>
      </c>
      <c r="H312" s="2" t="str">
        <f t="shared" si="1"/>
        <v>DOMICILIO CONOCIDO M-00265</v>
      </c>
      <c r="I312" s="2" t="str">
        <f>LOOKUP(C312,EMPRESAS!B$1:B$11,EMPRESAS!D$1:D$11)</f>
        <v>VERACRUZ</v>
      </c>
      <c r="J312" s="2" t="str">
        <f t="shared" si="2"/>
        <v>CELULAR M-00265</v>
      </c>
      <c r="K312" s="2" t="str">
        <f t="shared" si="3"/>
        <v>M-00265@CORREO.COM</v>
      </c>
      <c r="L312" s="2" t="s">
        <v>121</v>
      </c>
      <c r="M312" s="2" t="s">
        <v>122</v>
      </c>
      <c r="N312" s="3">
        <f>VLOOKUP(M312,CURSOS!B$2:G$18,2,FALSE)</f>
        <v>20</v>
      </c>
      <c r="O312" s="2"/>
      <c r="P312" s="2" t="s">
        <v>89</v>
      </c>
      <c r="Q312" s="2" t="s">
        <v>30</v>
      </c>
      <c r="R312" s="4">
        <f>IF(Q312="in situ",LOOKUP(M312,CURSOS!B$2:G$18,CURSOS!E$2:E$18),IF(Q312="ON LINE",LOOKUP(M312,CURSOS!B$2:G$18,CURSOS!F$2:F$18),IF(Q312="PERSONALIZADA",LOOKUP(M312,CURSOS!B$2:G$18,CURSOS!G$2:G$18),0)))</f>
        <v>8000</v>
      </c>
      <c r="S312" s="2" t="s">
        <v>31</v>
      </c>
      <c r="T312" s="2"/>
      <c r="U312" s="2" t="s">
        <v>329</v>
      </c>
    </row>
    <row r="313" ht="15.75" customHeight="1">
      <c r="A313" s="2" t="s">
        <v>721</v>
      </c>
      <c r="B313" s="2" t="s">
        <v>722</v>
      </c>
      <c r="C313" s="2" t="s">
        <v>95</v>
      </c>
      <c r="D313" s="2" t="s">
        <v>59</v>
      </c>
      <c r="E313" s="2" t="s">
        <v>25</v>
      </c>
      <c r="F313" s="2" t="s">
        <v>38</v>
      </c>
      <c r="G313" s="2">
        <v>18.0</v>
      </c>
      <c r="H313" s="2" t="str">
        <f t="shared" si="1"/>
        <v>DOMICILIO CONOCIDO M-00183</v>
      </c>
      <c r="I313" s="2" t="str">
        <f>LOOKUP(C313,EMPRESAS!B$1:B$11,EMPRESAS!D$1:D$11)</f>
        <v>XALAPA</v>
      </c>
      <c r="J313" s="2" t="str">
        <f t="shared" si="2"/>
        <v>CELULAR M-00183</v>
      </c>
      <c r="K313" s="2" t="str">
        <f t="shared" si="3"/>
        <v>M-00183@CORREO.COM</v>
      </c>
      <c r="L313" s="2" t="s">
        <v>9</v>
      </c>
      <c r="M313" s="2" t="s">
        <v>96</v>
      </c>
      <c r="N313" s="3">
        <f>VLOOKUP(M313,CURSOS!B$2:G$18,2,FALSE)</f>
        <v>20</v>
      </c>
      <c r="O313" s="2" t="s">
        <v>97</v>
      </c>
      <c r="P313" s="2" t="s">
        <v>42</v>
      </c>
      <c r="Q313" s="2" t="s">
        <v>53</v>
      </c>
      <c r="R313" s="4">
        <f>IF(Q313="in situ",LOOKUP(M313,CURSOS!B$2:G$18,CURSOS!E$2:E$18),IF(Q313="ON LINE",LOOKUP(M313,CURSOS!B$2:G$18,CURSOS!F$2:F$18),IF(Q313="PERSONALIZADA",LOOKUP(M313,CURSOS!B$2:G$18,CURSOS!G$2:G$18),0)))</f>
        <v>6400</v>
      </c>
      <c r="S313" s="2" t="s">
        <v>49</v>
      </c>
      <c r="T313" s="2" t="s">
        <v>98</v>
      </c>
      <c r="U313" s="2" t="s">
        <v>99</v>
      </c>
    </row>
    <row r="314" ht="15.75" customHeight="1">
      <c r="A314" s="2" t="s">
        <v>723</v>
      </c>
      <c r="B314" s="2" t="s">
        <v>724</v>
      </c>
      <c r="C314" s="2" t="s">
        <v>35</v>
      </c>
      <c r="D314" s="2" t="s">
        <v>24</v>
      </c>
      <c r="E314" s="2" t="s">
        <v>37</v>
      </c>
      <c r="F314" s="2" t="s">
        <v>38</v>
      </c>
      <c r="G314" s="2">
        <v>43.0</v>
      </c>
      <c r="H314" s="2" t="str">
        <f t="shared" si="1"/>
        <v>DOMICILIO CONOCIDO M-00374</v>
      </c>
      <c r="I314" s="2" t="str">
        <f>LOOKUP(C314,EMPRESAS!B$1:B$11,EMPRESAS!D$1:D$11)</f>
        <v>ACAYUCAN</v>
      </c>
      <c r="J314" s="2" t="str">
        <f t="shared" si="2"/>
        <v>CELULAR M-00374</v>
      </c>
      <c r="K314" s="2" t="str">
        <f t="shared" si="3"/>
        <v>M-00374@CORREO.COM</v>
      </c>
      <c r="L314" s="2" t="s">
        <v>39</v>
      </c>
      <c r="M314" s="2" t="s">
        <v>633</v>
      </c>
      <c r="N314" s="3">
        <f>VLOOKUP(M314,CURSOS!B$2:G$18,2,FALSE)</f>
        <v>30</v>
      </c>
      <c r="O314" s="2" t="s">
        <v>97</v>
      </c>
      <c r="P314" s="2" t="s">
        <v>42</v>
      </c>
      <c r="Q314" s="2" t="s">
        <v>30</v>
      </c>
      <c r="R314" s="4">
        <f>IF(Q314="in situ",LOOKUP(M314,CURSOS!B$2:G$18,CURSOS!E$2:E$18),IF(Q314="ON LINE",LOOKUP(M314,CURSOS!B$2:G$18,CURSOS!F$2:F$18),IF(Q314="PERSONALIZADA",LOOKUP(M314,CURSOS!B$2:G$18,CURSOS!G$2:G$18),0)))</f>
        <v>8000</v>
      </c>
      <c r="S314" s="2" t="s">
        <v>634</v>
      </c>
      <c r="T314" s="2" t="s">
        <v>44</v>
      </c>
      <c r="U314" s="2" t="s">
        <v>635</v>
      </c>
    </row>
    <row r="315" ht="15.75" customHeight="1">
      <c r="A315" s="2" t="s">
        <v>725</v>
      </c>
      <c r="B315" s="2" t="s">
        <v>726</v>
      </c>
      <c r="C315" s="2" t="s">
        <v>35</v>
      </c>
      <c r="D315" s="2" t="s">
        <v>49</v>
      </c>
      <c r="E315" s="2" t="s">
        <v>37</v>
      </c>
      <c r="F315" s="2" t="s">
        <v>38</v>
      </c>
      <c r="G315" s="2">
        <v>55.0</v>
      </c>
      <c r="H315" s="2" t="str">
        <f t="shared" si="1"/>
        <v>DOMICILIO CONOCIDO M-00375</v>
      </c>
      <c r="I315" s="2" t="str">
        <f>LOOKUP(C315,EMPRESAS!B$1:B$11,EMPRESAS!D$1:D$11)</f>
        <v>ACAYUCAN</v>
      </c>
      <c r="J315" s="2" t="str">
        <f t="shared" si="2"/>
        <v>CELULAR M-00375</v>
      </c>
      <c r="K315" s="2" t="str">
        <f t="shared" si="3"/>
        <v>M-00375@CORREO.COM</v>
      </c>
      <c r="L315" s="2" t="s">
        <v>39</v>
      </c>
      <c r="M315" s="2" t="s">
        <v>633</v>
      </c>
      <c r="N315" s="3">
        <f>VLOOKUP(M315,CURSOS!B$2:G$18,2,FALSE)</f>
        <v>30</v>
      </c>
      <c r="O315" s="2" t="s">
        <v>97</v>
      </c>
      <c r="P315" s="2" t="s">
        <v>42</v>
      </c>
      <c r="Q315" s="2" t="s">
        <v>30</v>
      </c>
      <c r="R315" s="4">
        <f>IF(Q315="in situ",LOOKUP(M315,CURSOS!B$2:G$18,CURSOS!E$2:E$18),IF(Q315="ON LINE",LOOKUP(M315,CURSOS!B$2:G$18,CURSOS!F$2:F$18),IF(Q315="PERSONALIZADA",LOOKUP(M315,CURSOS!B$2:G$18,CURSOS!G$2:G$18),0)))</f>
        <v>8000</v>
      </c>
      <c r="S315" s="2" t="s">
        <v>634</v>
      </c>
      <c r="T315" s="2" t="s">
        <v>44</v>
      </c>
      <c r="U315" s="2" t="s">
        <v>635</v>
      </c>
    </row>
    <row r="316" ht="15.75" customHeight="1">
      <c r="A316" s="2" t="s">
        <v>727</v>
      </c>
      <c r="B316" s="2" t="s">
        <v>728</v>
      </c>
      <c r="C316" s="2" t="s">
        <v>76</v>
      </c>
      <c r="D316" s="2" t="s">
        <v>59</v>
      </c>
      <c r="E316" s="2" t="s">
        <v>50</v>
      </c>
      <c r="F316" s="2" t="s">
        <v>38</v>
      </c>
      <c r="G316" s="2">
        <v>27.0</v>
      </c>
      <c r="H316" s="2" t="str">
        <f t="shared" si="1"/>
        <v>DOMICILIO CONOCIDO M-00342</v>
      </c>
      <c r="I316" s="2" t="str">
        <f>LOOKUP(C316,EMPRESAS!B$1:B$11,EMPRESAS!D$1:D$11)</f>
        <v>POZA RICA</v>
      </c>
      <c r="J316" s="2" t="str">
        <f t="shared" si="2"/>
        <v>CELULAR M-00342</v>
      </c>
      <c r="K316" s="2" t="str">
        <f t="shared" si="3"/>
        <v>M-00342@CORREO.COM</v>
      </c>
      <c r="L316" s="2" t="s">
        <v>51</v>
      </c>
      <c r="M316" s="2" t="s">
        <v>436</v>
      </c>
      <c r="N316" s="3">
        <f>VLOOKUP(M316,CURSOS!B$2:G$18,2,FALSE)</f>
        <v>24</v>
      </c>
      <c r="O316" s="2"/>
      <c r="P316" s="2" t="s">
        <v>29</v>
      </c>
      <c r="Q316" s="2" t="s">
        <v>53</v>
      </c>
      <c r="R316" s="4">
        <f>IF(Q316="in situ",LOOKUP(M316,CURSOS!B$2:G$18,CURSOS!E$2:E$18),IF(Q316="ON LINE",LOOKUP(M316,CURSOS!B$2:G$18,CURSOS!F$2:F$18),IF(Q316="PERSONALIZADA",LOOKUP(M316,CURSOS!B$2:G$18,CURSOS!G$2:G$18),0)))</f>
        <v>6400</v>
      </c>
      <c r="S316" s="2" t="s">
        <v>54</v>
      </c>
      <c r="T316" s="2"/>
      <c r="U316" s="2" t="s">
        <v>55</v>
      </c>
    </row>
    <row r="317" ht="15.75" customHeight="1">
      <c r="A317" s="2" t="s">
        <v>729</v>
      </c>
      <c r="B317" s="2" t="s">
        <v>730</v>
      </c>
      <c r="C317" s="2" t="s">
        <v>35</v>
      </c>
      <c r="D317" s="2" t="s">
        <v>24</v>
      </c>
      <c r="E317" s="2" t="s">
        <v>37</v>
      </c>
      <c r="F317" s="2" t="s">
        <v>38</v>
      </c>
      <c r="G317" s="2">
        <v>23.0</v>
      </c>
      <c r="H317" s="2" t="str">
        <f t="shared" si="1"/>
        <v>DOMICILIO CONOCIDO M-00376</v>
      </c>
      <c r="I317" s="2" t="str">
        <f>LOOKUP(C317,EMPRESAS!B$1:B$11,EMPRESAS!D$1:D$11)</f>
        <v>ACAYUCAN</v>
      </c>
      <c r="J317" s="2" t="str">
        <f t="shared" si="2"/>
        <v>CELULAR M-00376</v>
      </c>
      <c r="K317" s="2" t="str">
        <f t="shared" si="3"/>
        <v>M-00376@CORREO.COM</v>
      </c>
      <c r="L317" s="2" t="s">
        <v>39</v>
      </c>
      <c r="M317" s="2" t="s">
        <v>633</v>
      </c>
      <c r="N317" s="3">
        <f>VLOOKUP(M317,CURSOS!B$2:G$18,2,FALSE)</f>
        <v>30</v>
      </c>
      <c r="O317" s="2" t="s">
        <v>97</v>
      </c>
      <c r="P317" s="2" t="s">
        <v>42</v>
      </c>
      <c r="Q317" s="2" t="s">
        <v>30</v>
      </c>
      <c r="R317" s="4">
        <f>IF(Q317="in situ",LOOKUP(M317,CURSOS!B$2:G$18,CURSOS!E$2:E$18),IF(Q317="ON LINE",LOOKUP(M317,CURSOS!B$2:G$18,CURSOS!F$2:F$18),IF(Q317="PERSONALIZADA",LOOKUP(M317,CURSOS!B$2:G$18,CURSOS!G$2:G$18),0)))</f>
        <v>8000</v>
      </c>
      <c r="S317" s="2" t="s">
        <v>634</v>
      </c>
      <c r="T317" s="2" t="s">
        <v>44</v>
      </c>
      <c r="U317" s="2" t="s">
        <v>635</v>
      </c>
    </row>
    <row r="318" ht="15.75" customHeight="1">
      <c r="A318" s="2" t="s">
        <v>731</v>
      </c>
      <c r="B318" s="2" t="s">
        <v>732</v>
      </c>
      <c r="C318" s="2" t="s">
        <v>95</v>
      </c>
      <c r="D318" s="2" t="s">
        <v>36</v>
      </c>
      <c r="E318" s="2" t="s">
        <v>25</v>
      </c>
      <c r="F318" s="2" t="s">
        <v>26</v>
      </c>
      <c r="G318" s="2">
        <v>45.0</v>
      </c>
      <c r="H318" s="2" t="str">
        <f t="shared" si="1"/>
        <v>DOMICILIO CONOCIDO M-00184</v>
      </c>
      <c r="I318" s="2" t="str">
        <f>LOOKUP(C318,EMPRESAS!B$1:B$11,EMPRESAS!D$1:D$11)</f>
        <v>XALAPA</v>
      </c>
      <c r="J318" s="2" t="str">
        <f t="shared" si="2"/>
        <v>CELULAR M-00184</v>
      </c>
      <c r="K318" s="2" t="str">
        <f t="shared" si="3"/>
        <v>M-00184@CORREO.COM</v>
      </c>
      <c r="L318" s="2" t="s">
        <v>9</v>
      </c>
      <c r="M318" s="2" t="s">
        <v>96</v>
      </c>
      <c r="N318" s="3">
        <f>VLOOKUP(M318,CURSOS!B$2:G$18,2,FALSE)</f>
        <v>20</v>
      </c>
      <c r="O318" s="2" t="s">
        <v>97</v>
      </c>
      <c r="P318" s="2" t="s">
        <v>42</v>
      </c>
      <c r="Q318" s="2" t="s">
        <v>53</v>
      </c>
      <c r="R318" s="4">
        <f>IF(Q318="in situ",LOOKUP(M318,CURSOS!B$2:G$18,CURSOS!E$2:E$18),IF(Q318="ON LINE",LOOKUP(M318,CURSOS!B$2:G$18,CURSOS!F$2:F$18),IF(Q318="PERSONALIZADA",LOOKUP(M318,CURSOS!B$2:G$18,CURSOS!G$2:G$18),0)))</f>
        <v>6400</v>
      </c>
      <c r="S318" s="2" t="s">
        <v>49</v>
      </c>
      <c r="T318" s="2" t="s">
        <v>98</v>
      </c>
      <c r="U318" s="2" t="s">
        <v>99</v>
      </c>
    </row>
    <row r="319" ht="15.75" customHeight="1">
      <c r="A319" s="2" t="s">
        <v>733</v>
      </c>
      <c r="B319" s="2" t="s">
        <v>734</v>
      </c>
      <c r="C319" s="2" t="s">
        <v>35</v>
      </c>
      <c r="D319" s="2" t="s">
        <v>49</v>
      </c>
      <c r="E319" s="2" t="s">
        <v>37</v>
      </c>
      <c r="F319" s="2" t="s">
        <v>38</v>
      </c>
      <c r="G319" s="2">
        <v>24.0</v>
      </c>
      <c r="H319" s="2" t="str">
        <f t="shared" si="1"/>
        <v>DOMICILIO CONOCIDO M-00377</v>
      </c>
      <c r="I319" s="2" t="str">
        <f>LOOKUP(C319,EMPRESAS!B$1:B$11,EMPRESAS!D$1:D$11)</f>
        <v>ACAYUCAN</v>
      </c>
      <c r="J319" s="2" t="str">
        <f t="shared" si="2"/>
        <v>CELULAR M-00377</v>
      </c>
      <c r="K319" s="2" t="str">
        <f t="shared" si="3"/>
        <v>M-00377@CORREO.COM</v>
      </c>
      <c r="L319" s="2" t="s">
        <v>39</v>
      </c>
      <c r="M319" s="2" t="s">
        <v>633</v>
      </c>
      <c r="N319" s="3">
        <f>VLOOKUP(M319,CURSOS!B$2:G$18,2,FALSE)</f>
        <v>30</v>
      </c>
      <c r="O319" s="2" t="s">
        <v>97</v>
      </c>
      <c r="P319" s="2" t="s">
        <v>42</v>
      </c>
      <c r="Q319" s="2" t="s">
        <v>30</v>
      </c>
      <c r="R319" s="4">
        <f>IF(Q319="in situ",LOOKUP(M319,CURSOS!B$2:G$18,CURSOS!E$2:E$18),IF(Q319="ON LINE",LOOKUP(M319,CURSOS!B$2:G$18,CURSOS!F$2:F$18),IF(Q319="PERSONALIZADA",LOOKUP(M319,CURSOS!B$2:G$18,CURSOS!G$2:G$18),0)))</f>
        <v>8000</v>
      </c>
      <c r="S319" s="2" t="s">
        <v>634</v>
      </c>
      <c r="T319" s="2" t="s">
        <v>44</v>
      </c>
      <c r="U319" s="2" t="s">
        <v>635</v>
      </c>
    </row>
    <row r="320" ht="15.75" customHeight="1">
      <c r="A320" s="2" t="s">
        <v>735</v>
      </c>
      <c r="B320" s="2" t="s">
        <v>736</v>
      </c>
      <c r="C320" s="2" t="s">
        <v>48</v>
      </c>
      <c r="D320" s="2" t="s">
        <v>59</v>
      </c>
      <c r="E320" s="2" t="s">
        <v>50</v>
      </c>
      <c r="F320" s="2" t="s">
        <v>38</v>
      </c>
      <c r="G320" s="2">
        <v>31.0</v>
      </c>
      <c r="H320" s="2" t="str">
        <f t="shared" si="1"/>
        <v>DOMICILIO CONOCIDO M-00434</v>
      </c>
      <c r="I320" s="2" t="str">
        <f>LOOKUP(C320,EMPRESAS!B$1:B$11,EMPRESAS!D$1:D$11)</f>
        <v>CÓRDOBA</v>
      </c>
      <c r="J320" s="2" t="str">
        <f t="shared" si="2"/>
        <v>CELULAR M-00434</v>
      </c>
      <c r="K320" s="2" t="str">
        <f t="shared" si="3"/>
        <v>M-00434@CORREO.COM</v>
      </c>
      <c r="L320" s="2" t="s">
        <v>51</v>
      </c>
      <c r="M320" s="2" t="s">
        <v>566</v>
      </c>
      <c r="N320" s="3">
        <f>VLOOKUP(M320,CURSOS!B$2:G$18,2,FALSE)</f>
        <v>16</v>
      </c>
      <c r="O320" s="2"/>
      <c r="P320" s="2" t="s">
        <v>567</v>
      </c>
      <c r="Q320" s="2" t="s">
        <v>53</v>
      </c>
      <c r="R320" s="4">
        <f>IF(Q320="in situ",LOOKUP(M320,CURSOS!B$2:G$18,CURSOS!E$2:E$18),IF(Q320="ON LINE",LOOKUP(M320,CURSOS!B$2:G$18,CURSOS!F$2:F$18),IF(Q320="PERSONALIZADA",LOOKUP(M320,CURSOS!B$2:G$18,CURSOS!G$2:G$18),0)))</f>
        <v>6400</v>
      </c>
      <c r="S320" s="2" t="s">
        <v>54</v>
      </c>
      <c r="T320" s="2"/>
      <c r="U320" s="2" t="s">
        <v>568</v>
      </c>
    </row>
    <row r="321" ht="15.75" customHeight="1">
      <c r="A321" s="2" t="s">
        <v>737</v>
      </c>
      <c r="B321" s="2" t="s">
        <v>738</v>
      </c>
      <c r="C321" s="2" t="s">
        <v>35</v>
      </c>
      <c r="D321" s="2" t="s">
        <v>24</v>
      </c>
      <c r="E321" s="2" t="s">
        <v>37</v>
      </c>
      <c r="F321" s="2" t="s">
        <v>38</v>
      </c>
      <c r="G321" s="2">
        <v>58.0</v>
      </c>
      <c r="H321" s="2" t="str">
        <f t="shared" si="1"/>
        <v>DOMICILIO CONOCIDO M-00378</v>
      </c>
      <c r="I321" s="2" t="str">
        <f>LOOKUP(C321,EMPRESAS!B$1:B$11,EMPRESAS!D$1:D$11)</f>
        <v>ACAYUCAN</v>
      </c>
      <c r="J321" s="2" t="str">
        <f t="shared" si="2"/>
        <v>CELULAR M-00378</v>
      </c>
      <c r="K321" s="2" t="str">
        <f t="shared" si="3"/>
        <v>M-00378@CORREO.COM</v>
      </c>
      <c r="L321" s="2" t="s">
        <v>39</v>
      </c>
      <c r="M321" s="2" t="s">
        <v>633</v>
      </c>
      <c r="N321" s="3">
        <f>VLOOKUP(M321,CURSOS!B$2:G$18,2,FALSE)</f>
        <v>30</v>
      </c>
      <c r="O321" s="2" t="s">
        <v>97</v>
      </c>
      <c r="P321" s="2" t="s">
        <v>42</v>
      </c>
      <c r="Q321" s="2" t="s">
        <v>30</v>
      </c>
      <c r="R321" s="4">
        <f>IF(Q321="in situ",LOOKUP(M321,CURSOS!B$2:G$18,CURSOS!E$2:E$18),IF(Q321="ON LINE",LOOKUP(M321,CURSOS!B$2:G$18,CURSOS!F$2:F$18),IF(Q321="PERSONALIZADA",LOOKUP(M321,CURSOS!B$2:G$18,CURSOS!G$2:G$18),0)))</f>
        <v>8000</v>
      </c>
      <c r="S321" s="2" t="s">
        <v>634</v>
      </c>
      <c r="T321" s="2" t="s">
        <v>44</v>
      </c>
      <c r="U321" s="2" t="s">
        <v>635</v>
      </c>
    </row>
    <row r="322" ht="15.75" customHeight="1">
      <c r="A322" s="2" t="s">
        <v>739</v>
      </c>
      <c r="B322" s="2" t="s">
        <v>740</v>
      </c>
      <c r="C322" s="2" t="s">
        <v>58</v>
      </c>
      <c r="D322" s="2" t="s">
        <v>36</v>
      </c>
      <c r="E322" s="2" t="s">
        <v>37</v>
      </c>
      <c r="F322" s="2" t="s">
        <v>38</v>
      </c>
      <c r="G322" s="2">
        <v>42.0</v>
      </c>
      <c r="H322" s="2" t="str">
        <f t="shared" si="1"/>
        <v>DOMICILIO CONOCIDO M-00301</v>
      </c>
      <c r="I322" s="2" t="str">
        <f>LOOKUP(C322,EMPRESAS!B$1:B$11,EMPRESAS!D$1:D$11)</f>
        <v>OAXACA</v>
      </c>
      <c r="J322" s="2" t="str">
        <f t="shared" si="2"/>
        <v>CELULAR M-00301</v>
      </c>
      <c r="K322" s="2" t="str">
        <f t="shared" si="3"/>
        <v>M-00301@CORREO.COM</v>
      </c>
      <c r="L322" s="2" t="s">
        <v>60</v>
      </c>
      <c r="M322" s="2" t="s">
        <v>61</v>
      </c>
      <c r="N322" s="3">
        <f>VLOOKUP(M322,CURSOS!B$2:G$18,2,FALSE)</f>
        <v>25</v>
      </c>
      <c r="O322" s="2" t="s">
        <v>62</v>
      </c>
      <c r="P322" s="2" t="s">
        <v>42</v>
      </c>
      <c r="Q322" s="2" t="s">
        <v>53</v>
      </c>
      <c r="R322" s="4">
        <f>IF(Q322="in situ",LOOKUP(M322,CURSOS!B$2:G$18,CURSOS!E$2:E$18),IF(Q322="ON LINE",LOOKUP(M322,CURSOS!B$2:G$18,CURSOS!F$2:F$18),IF(Q322="PERSONALIZADA",LOOKUP(M322,CURSOS!B$2:G$18,CURSOS!G$2:G$18),0)))</f>
        <v>6400</v>
      </c>
      <c r="S322" s="2" t="s">
        <v>24</v>
      </c>
      <c r="T322" s="2" t="s">
        <v>44</v>
      </c>
      <c r="U322" s="2" t="s">
        <v>63</v>
      </c>
    </row>
    <row r="323" ht="15.75" customHeight="1">
      <c r="A323" s="2" t="s">
        <v>741</v>
      </c>
      <c r="B323" s="2" t="s">
        <v>742</v>
      </c>
      <c r="C323" s="2" t="s">
        <v>48</v>
      </c>
      <c r="D323" s="2" t="s">
        <v>49</v>
      </c>
      <c r="E323" s="2" t="s">
        <v>50</v>
      </c>
      <c r="F323" s="2" t="s">
        <v>38</v>
      </c>
      <c r="G323" s="2">
        <v>52.0</v>
      </c>
      <c r="H323" s="2" t="str">
        <f t="shared" si="1"/>
        <v>DOMICILIO CONOCIDO M-00435</v>
      </c>
      <c r="I323" s="2" t="str">
        <f>LOOKUP(C323,EMPRESAS!B$1:B$11,EMPRESAS!D$1:D$11)</f>
        <v>CÓRDOBA</v>
      </c>
      <c r="J323" s="2" t="str">
        <f t="shared" si="2"/>
        <v>CELULAR M-00435</v>
      </c>
      <c r="K323" s="2" t="str">
        <f t="shared" si="3"/>
        <v>M-00435@CORREO.COM</v>
      </c>
      <c r="L323" s="2" t="s">
        <v>51</v>
      </c>
      <c r="M323" s="2" t="s">
        <v>566</v>
      </c>
      <c r="N323" s="3">
        <f>VLOOKUP(M323,CURSOS!B$2:G$18,2,FALSE)</f>
        <v>16</v>
      </c>
      <c r="O323" s="2"/>
      <c r="P323" s="2" t="s">
        <v>567</v>
      </c>
      <c r="Q323" s="2" t="s">
        <v>53</v>
      </c>
      <c r="R323" s="4">
        <f>IF(Q323="in situ",LOOKUP(M323,CURSOS!B$2:G$18,CURSOS!E$2:E$18),IF(Q323="ON LINE",LOOKUP(M323,CURSOS!B$2:G$18,CURSOS!F$2:F$18),IF(Q323="PERSONALIZADA",LOOKUP(M323,CURSOS!B$2:G$18,CURSOS!G$2:G$18),0)))</f>
        <v>6400</v>
      </c>
      <c r="S323" s="2" t="s">
        <v>54</v>
      </c>
      <c r="T323" s="2"/>
      <c r="U323" s="2" t="s">
        <v>568</v>
      </c>
    </row>
    <row r="324" ht="15.75" customHeight="1">
      <c r="A324" s="2" t="s">
        <v>743</v>
      </c>
      <c r="B324" s="2" t="s">
        <v>744</v>
      </c>
      <c r="C324" s="2" t="s">
        <v>76</v>
      </c>
      <c r="D324" s="2" t="s">
        <v>59</v>
      </c>
      <c r="E324" s="2" t="s">
        <v>50</v>
      </c>
      <c r="F324" s="2" t="s">
        <v>38</v>
      </c>
      <c r="G324" s="2">
        <v>36.0</v>
      </c>
      <c r="H324" s="2" t="str">
        <f t="shared" si="1"/>
        <v>DOMICILIO CONOCIDO M-00343</v>
      </c>
      <c r="I324" s="2" t="str">
        <f>LOOKUP(C324,EMPRESAS!B$1:B$11,EMPRESAS!D$1:D$11)</f>
        <v>POZA RICA</v>
      </c>
      <c r="J324" s="2" t="str">
        <f t="shared" si="2"/>
        <v>CELULAR M-00343</v>
      </c>
      <c r="K324" s="2" t="str">
        <f t="shared" si="3"/>
        <v>M-00343@CORREO.COM</v>
      </c>
      <c r="L324" s="2" t="s">
        <v>51</v>
      </c>
      <c r="M324" s="2" t="s">
        <v>436</v>
      </c>
      <c r="N324" s="3">
        <f>VLOOKUP(M324,CURSOS!B$2:G$18,2,FALSE)</f>
        <v>24</v>
      </c>
      <c r="O324" s="2"/>
      <c r="P324" s="2" t="s">
        <v>29</v>
      </c>
      <c r="Q324" s="2" t="s">
        <v>53</v>
      </c>
      <c r="R324" s="4">
        <f>IF(Q324="in situ",LOOKUP(M324,CURSOS!B$2:G$18,CURSOS!E$2:E$18),IF(Q324="ON LINE",LOOKUP(M324,CURSOS!B$2:G$18,CURSOS!F$2:F$18),IF(Q324="PERSONALIZADA",LOOKUP(M324,CURSOS!B$2:G$18,CURSOS!G$2:G$18),0)))</f>
        <v>6400</v>
      </c>
      <c r="S324" s="2" t="s">
        <v>54</v>
      </c>
      <c r="T324" s="2"/>
      <c r="U324" s="2" t="s">
        <v>55</v>
      </c>
    </row>
    <row r="325" ht="15.75" customHeight="1">
      <c r="A325" s="2" t="s">
        <v>745</v>
      </c>
      <c r="B325" s="2" t="s">
        <v>746</v>
      </c>
      <c r="C325" s="2" t="s">
        <v>23</v>
      </c>
      <c r="D325" s="2" t="s">
        <v>24</v>
      </c>
      <c r="E325" s="2" t="s">
        <v>284</v>
      </c>
      <c r="F325" s="2" t="s">
        <v>38</v>
      </c>
      <c r="G325" s="2">
        <v>20.0</v>
      </c>
      <c r="H325" s="2" t="str">
        <f t="shared" si="1"/>
        <v>DOMICILIO CONOCIDO M-00222</v>
      </c>
      <c r="I325" s="2" t="str">
        <f>LOOKUP(C325,EMPRESAS!B$1:B$11,EMPRESAS!D$1:D$11)</f>
        <v>CIUDAD DE MÉXICO</v>
      </c>
      <c r="J325" s="2" t="str">
        <f t="shared" si="2"/>
        <v>CELULAR M-00222</v>
      </c>
      <c r="K325" s="2" t="str">
        <f t="shared" si="3"/>
        <v>M-00222@CORREO.COM</v>
      </c>
      <c r="L325" s="2" t="s">
        <v>27</v>
      </c>
      <c r="M325" s="2" t="s">
        <v>28</v>
      </c>
      <c r="N325" s="3">
        <f>VLOOKUP(M325,CURSOS!B$2:G$18,2,FALSE)</f>
        <v>20</v>
      </c>
      <c r="O325" s="2"/>
      <c r="P325" s="2" t="s">
        <v>78</v>
      </c>
      <c r="Q325" s="2" t="s">
        <v>30</v>
      </c>
      <c r="R325" s="4">
        <f>IF(Q325="in situ",LOOKUP(M325,CURSOS!B$2:G$18,CURSOS!E$2:E$18),IF(Q325="ON LINE",LOOKUP(M325,CURSOS!B$2:G$18,CURSOS!F$2:F$18),IF(Q325="PERSONALIZADA",LOOKUP(M325,CURSOS!B$2:G$18,CURSOS!G$2:G$18),0)))</f>
        <v>8000</v>
      </c>
      <c r="S325" s="2" t="s">
        <v>141</v>
      </c>
      <c r="T325" s="2"/>
      <c r="U325" s="2" t="s">
        <v>533</v>
      </c>
    </row>
    <row r="326" ht="15.75" customHeight="1">
      <c r="A326" s="2" t="s">
        <v>747</v>
      </c>
      <c r="B326" s="2" t="s">
        <v>748</v>
      </c>
      <c r="C326" s="2" t="s">
        <v>23</v>
      </c>
      <c r="D326" s="2" t="s">
        <v>36</v>
      </c>
      <c r="E326" s="2" t="s">
        <v>284</v>
      </c>
      <c r="F326" s="2" t="s">
        <v>38</v>
      </c>
      <c r="G326" s="2">
        <v>23.0</v>
      </c>
      <c r="H326" s="2" t="str">
        <f t="shared" si="1"/>
        <v>DOMICILIO CONOCIDO M-00221</v>
      </c>
      <c r="I326" s="2" t="str">
        <f>LOOKUP(C326,EMPRESAS!B$1:B$11,EMPRESAS!D$1:D$11)</f>
        <v>CIUDAD DE MÉXICO</v>
      </c>
      <c r="J326" s="2" t="str">
        <f t="shared" si="2"/>
        <v>CELULAR M-00221</v>
      </c>
      <c r="K326" s="2" t="str">
        <f t="shared" si="3"/>
        <v>M-00221@CORREO.COM</v>
      </c>
      <c r="L326" s="2" t="s">
        <v>27</v>
      </c>
      <c r="M326" s="2" t="s">
        <v>28</v>
      </c>
      <c r="N326" s="3">
        <f>VLOOKUP(M326,CURSOS!B$2:G$18,2,FALSE)</f>
        <v>20</v>
      </c>
      <c r="O326" s="2"/>
      <c r="P326" s="2" t="s">
        <v>78</v>
      </c>
      <c r="Q326" s="2" t="s">
        <v>30</v>
      </c>
      <c r="R326" s="4">
        <f>IF(Q326="in situ",LOOKUP(M326,CURSOS!B$2:G$18,CURSOS!E$2:E$18),IF(Q326="ON LINE",LOOKUP(M326,CURSOS!B$2:G$18,CURSOS!F$2:F$18),IF(Q326="PERSONALIZADA",LOOKUP(M326,CURSOS!B$2:G$18,CURSOS!G$2:G$18),0)))</f>
        <v>8000</v>
      </c>
      <c r="S326" s="2" t="s">
        <v>141</v>
      </c>
      <c r="T326" s="2"/>
      <c r="U326" s="2" t="s">
        <v>533</v>
      </c>
    </row>
    <row r="327" ht="15.75" customHeight="1">
      <c r="A327" s="2" t="s">
        <v>749</v>
      </c>
      <c r="B327" s="2" t="s">
        <v>750</v>
      </c>
      <c r="C327" s="2" t="s">
        <v>87</v>
      </c>
      <c r="D327" s="2" t="s">
        <v>49</v>
      </c>
      <c r="E327" s="2" t="s">
        <v>37</v>
      </c>
      <c r="F327" s="2" t="s">
        <v>38</v>
      </c>
      <c r="G327" s="2">
        <v>38.0</v>
      </c>
      <c r="H327" s="2" t="str">
        <f t="shared" si="1"/>
        <v>DOMICILIO CONOCIDO M-00135</v>
      </c>
      <c r="I327" s="2" t="str">
        <f>LOOKUP(C327,EMPRESAS!B$1:B$11,EMPRESAS!D$1:D$11)</f>
        <v>ORIZABA</v>
      </c>
      <c r="J327" s="2" t="str">
        <f t="shared" si="2"/>
        <v>CELULAR M-00135</v>
      </c>
      <c r="K327" s="2" t="str">
        <f t="shared" si="3"/>
        <v>M-00135@CORREO.COM</v>
      </c>
      <c r="L327" s="2" t="s">
        <v>88</v>
      </c>
      <c r="M327" s="2" t="s">
        <v>140</v>
      </c>
      <c r="N327" s="3">
        <f>VLOOKUP(M327,CURSOS!B$2:G$18,2,FALSE)</f>
        <v>20</v>
      </c>
      <c r="O327" s="2" t="s">
        <v>573</v>
      </c>
      <c r="P327" s="2" t="s">
        <v>42</v>
      </c>
      <c r="Q327" s="2" t="s">
        <v>53</v>
      </c>
      <c r="R327" s="4">
        <f>IF(Q327="in situ",LOOKUP(M327,CURSOS!B$2:G$18,CURSOS!E$2:E$18),IF(Q327="ON LINE",LOOKUP(M327,CURSOS!B$2:G$18,CURSOS!F$2:F$18),IF(Q327="PERSONALIZADA",LOOKUP(M327,CURSOS!B$2:G$18,CURSOS!G$2:G$18),0)))</f>
        <v>6400</v>
      </c>
      <c r="S327" s="2" t="s">
        <v>36</v>
      </c>
      <c r="T327" s="2" t="s">
        <v>44</v>
      </c>
      <c r="U327" s="2" t="s">
        <v>574</v>
      </c>
    </row>
    <row r="328" ht="15.75" customHeight="1">
      <c r="A328" s="2" t="s">
        <v>751</v>
      </c>
      <c r="B328" s="2" t="s">
        <v>752</v>
      </c>
      <c r="C328" s="2" t="s">
        <v>120</v>
      </c>
      <c r="D328" s="2" t="s">
        <v>59</v>
      </c>
      <c r="E328" s="2" t="s">
        <v>50</v>
      </c>
      <c r="F328" s="2" t="s">
        <v>38</v>
      </c>
      <c r="G328" s="2">
        <v>47.0</v>
      </c>
      <c r="H328" s="2" t="str">
        <f t="shared" si="1"/>
        <v>DOMICILIO CONOCIDO M-00266</v>
      </c>
      <c r="I328" s="2" t="str">
        <f>LOOKUP(C328,EMPRESAS!B$1:B$11,EMPRESAS!D$1:D$11)</f>
        <v>VERACRUZ</v>
      </c>
      <c r="J328" s="2" t="str">
        <f t="shared" si="2"/>
        <v>CELULAR M-00266</v>
      </c>
      <c r="K328" s="2" t="str">
        <f t="shared" si="3"/>
        <v>M-00266@CORREO.COM</v>
      </c>
      <c r="L328" s="2" t="s">
        <v>121</v>
      </c>
      <c r="M328" s="2" t="s">
        <v>122</v>
      </c>
      <c r="N328" s="3">
        <f>VLOOKUP(M328,CURSOS!B$2:G$18,2,FALSE)</f>
        <v>20</v>
      </c>
      <c r="O328" s="2"/>
      <c r="P328" s="2" t="s">
        <v>89</v>
      </c>
      <c r="Q328" s="2" t="s">
        <v>30</v>
      </c>
      <c r="R328" s="4">
        <f>IF(Q328="in situ",LOOKUP(M328,CURSOS!B$2:G$18,CURSOS!E$2:E$18),IF(Q328="ON LINE",LOOKUP(M328,CURSOS!B$2:G$18,CURSOS!F$2:F$18),IF(Q328="PERSONALIZADA",LOOKUP(M328,CURSOS!B$2:G$18,CURSOS!G$2:G$18),0)))</f>
        <v>8000</v>
      </c>
      <c r="S328" s="2" t="s">
        <v>31</v>
      </c>
      <c r="T328" s="2"/>
      <c r="U328" s="2" t="s">
        <v>329</v>
      </c>
    </row>
    <row r="329" ht="15.75" customHeight="1">
      <c r="A329" s="2" t="s">
        <v>753</v>
      </c>
      <c r="B329" s="2" t="s">
        <v>754</v>
      </c>
      <c r="C329" s="2" t="s">
        <v>87</v>
      </c>
      <c r="D329" s="2" t="s">
        <v>43</v>
      </c>
      <c r="E329" s="2" t="s">
        <v>37</v>
      </c>
      <c r="F329" s="2" t="s">
        <v>38</v>
      </c>
      <c r="G329" s="2">
        <v>54.0</v>
      </c>
      <c r="H329" s="2" t="str">
        <f t="shared" si="1"/>
        <v>DOMICILIO CONOCIDO M-00136</v>
      </c>
      <c r="I329" s="2" t="str">
        <f>LOOKUP(C329,EMPRESAS!B$1:B$11,EMPRESAS!D$1:D$11)</f>
        <v>ORIZABA</v>
      </c>
      <c r="J329" s="2" t="str">
        <f t="shared" si="2"/>
        <v>CELULAR M-00136</v>
      </c>
      <c r="K329" s="2" t="str">
        <f t="shared" si="3"/>
        <v>M-00136@CORREO.COM</v>
      </c>
      <c r="L329" s="2" t="s">
        <v>88</v>
      </c>
      <c r="M329" s="2" t="s">
        <v>140</v>
      </c>
      <c r="N329" s="3">
        <f>VLOOKUP(M329,CURSOS!B$2:G$18,2,FALSE)</f>
        <v>20</v>
      </c>
      <c r="O329" s="2" t="s">
        <v>573</v>
      </c>
      <c r="P329" s="2" t="s">
        <v>42</v>
      </c>
      <c r="Q329" s="2" t="s">
        <v>53</v>
      </c>
      <c r="R329" s="4">
        <f>IF(Q329="in situ",LOOKUP(M329,CURSOS!B$2:G$18,CURSOS!E$2:E$18),IF(Q329="ON LINE",LOOKUP(M329,CURSOS!B$2:G$18,CURSOS!F$2:F$18),IF(Q329="PERSONALIZADA",LOOKUP(M329,CURSOS!B$2:G$18,CURSOS!G$2:G$18),0)))</f>
        <v>6400</v>
      </c>
      <c r="S329" s="2" t="s">
        <v>36</v>
      </c>
      <c r="T329" s="2" t="s">
        <v>44</v>
      </c>
      <c r="U329" s="2" t="s">
        <v>574</v>
      </c>
    </row>
    <row r="330" ht="15.75" customHeight="1">
      <c r="A330" s="2" t="s">
        <v>755</v>
      </c>
      <c r="B330" s="2" t="s">
        <v>756</v>
      </c>
      <c r="C330" s="2" t="s">
        <v>87</v>
      </c>
      <c r="D330" s="2" t="s">
        <v>634</v>
      </c>
      <c r="E330" s="2" t="s">
        <v>37</v>
      </c>
      <c r="F330" s="2" t="s">
        <v>38</v>
      </c>
      <c r="G330" s="2">
        <v>18.0</v>
      </c>
      <c r="H330" s="2" t="str">
        <f t="shared" si="1"/>
        <v>DOMICILIO CONOCIDO M-00137</v>
      </c>
      <c r="I330" s="2" t="str">
        <f>LOOKUP(C330,EMPRESAS!B$1:B$11,EMPRESAS!D$1:D$11)</f>
        <v>ORIZABA</v>
      </c>
      <c r="J330" s="2" t="str">
        <f t="shared" si="2"/>
        <v>CELULAR M-00137</v>
      </c>
      <c r="K330" s="2" t="str">
        <f t="shared" si="3"/>
        <v>M-00137@CORREO.COM</v>
      </c>
      <c r="L330" s="2" t="s">
        <v>88</v>
      </c>
      <c r="M330" s="2" t="s">
        <v>140</v>
      </c>
      <c r="N330" s="3">
        <f>VLOOKUP(M330,CURSOS!B$2:G$18,2,FALSE)</f>
        <v>20</v>
      </c>
      <c r="O330" s="2" t="s">
        <v>573</v>
      </c>
      <c r="P330" s="2" t="s">
        <v>42</v>
      </c>
      <c r="Q330" s="2" t="s">
        <v>53</v>
      </c>
      <c r="R330" s="4">
        <f>IF(Q330="in situ",LOOKUP(M330,CURSOS!B$2:G$18,CURSOS!E$2:E$18),IF(Q330="ON LINE",LOOKUP(M330,CURSOS!B$2:G$18,CURSOS!F$2:F$18),IF(Q330="PERSONALIZADA",LOOKUP(M330,CURSOS!B$2:G$18,CURSOS!G$2:G$18),0)))</f>
        <v>6400</v>
      </c>
      <c r="S330" s="2" t="s">
        <v>36</v>
      </c>
      <c r="T330" s="2" t="s">
        <v>44</v>
      </c>
      <c r="U330" s="2" t="s">
        <v>574</v>
      </c>
    </row>
    <row r="331" ht="15.75" customHeight="1">
      <c r="A331" s="2" t="s">
        <v>757</v>
      </c>
      <c r="B331" s="2" t="s">
        <v>758</v>
      </c>
      <c r="C331" s="2" t="s">
        <v>23</v>
      </c>
      <c r="D331" s="2" t="s">
        <v>759</v>
      </c>
      <c r="E331" s="2" t="s">
        <v>284</v>
      </c>
      <c r="F331" s="2" t="s">
        <v>38</v>
      </c>
      <c r="G331" s="2">
        <v>19.0</v>
      </c>
      <c r="H331" s="2" t="str">
        <f t="shared" si="1"/>
        <v>DOMICILIO CONOCIDO M-00223</v>
      </c>
      <c r="I331" s="2" t="str">
        <f>LOOKUP(C331,EMPRESAS!B$1:B$11,EMPRESAS!D$1:D$11)</f>
        <v>CIUDAD DE MÉXICO</v>
      </c>
      <c r="J331" s="2" t="str">
        <f t="shared" si="2"/>
        <v>CELULAR M-00223</v>
      </c>
      <c r="K331" s="2" t="str">
        <f t="shared" si="3"/>
        <v>M-00223@CORREO.COM</v>
      </c>
      <c r="L331" s="2" t="s">
        <v>27</v>
      </c>
      <c r="M331" s="2" t="s">
        <v>28</v>
      </c>
      <c r="N331" s="3">
        <f>VLOOKUP(M331,CURSOS!B$2:G$18,2,FALSE)</f>
        <v>20</v>
      </c>
      <c r="O331" s="2"/>
      <c r="P331" s="2" t="s">
        <v>78</v>
      </c>
      <c r="Q331" s="2" t="s">
        <v>30</v>
      </c>
      <c r="R331" s="4">
        <f>IF(Q331="in situ",LOOKUP(M331,CURSOS!B$2:G$18,CURSOS!E$2:E$18),IF(Q331="ON LINE",LOOKUP(M331,CURSOS!B$2:G$18,CURSOS!F$2:F$18),IF(Q331="PERSONALIZADA",LOOKUP(M331,CURSOS!B$2:G$18,CURSOS!G$2:G$18),0)))</f>
        <v>8000</v>
      </c>
      <c r="S331" s="2" t="s">
        <v>141</v>
      </c>
      <c r="T331" s="2"/>
      <c r="U331" s="2" t="s">
        <v>533</v>
      </c>
    </row>
    <row r="332" ht="15.75" customHeight="1">
      <c r="A332" s="2" t="s">
        <v>760</v>
      </c>
      <c r="B332" s="2" t="s">
        <v>761</v>
      </c>
      <c r="C332" s="2" t="s">
        <v>23</v>
      </c>
      <c r="D332" s="2" t="s">
        <v>79</v>
      </c>
      <c r="E332" s="2" t="s">
        <v>284</v>
      </c>
      <c r="F332" s="2" t="s">
        <v>38</v>
      </c>
      <c r="G332" s="2">
        <v>56.0</v>
      </c>
      <c r="H332" s="2" t="str">
        <f t="shared" si="1"/>
        <v>DOMICILIO CONOCIDO M-00224</v>
      </c>
      <c r="I332" s="2" t="str">
        <f>LOOKUP(C332,EMPRESAS!B$1:B$11,EMPRESAS!D$1:D$11)</f>
        <v>CIUDAD DE MÉXICO</v>
      </c>
      <c r="J332" s="2" t="str">
        <f t="shared" si="2"/>
        <v>CELULAR M-00224</v>
      </c>
      <c r="K332" s="2" t="str">
        <f t="shared" si="3"/>
        <v>M-00224@CORREO.COM</v>
      </c>
      <c r="L332" s="2" t="s">
        <v>27</v>
      </c>
      <c r="M332" s="2" t="s">
        <v>28</v>
      </c>
      <c r="N332" s="3">
        <f>VLOOKUP(M332,CURSOS!B$2:G$18,2,FALSE)</f>
        <v>20</v>
      </c>
      <c r="O332" s="2"/>
      <c r="P332" s="2" t="s">
        <v>78</v>
      </c>
      <c r="Q332" s="2" t="s">
        <v>30</v>
      </c>
      <c r="R332" s="4">
        <f>IF(Q332="in situ",LOOKUP(M332,CURSOS!B$2:G$18,CURSOS!E$2:E$18),IF(Q332="ON LINE",LOOKUP(M332,CURSOS!B$2:G$18,CURSOS!F$2:F$18),IF(Q332="PERSONALIZADA",LOOKUP(M332,CURSOS!B$2:G$18,CURSOS!G$2:G$18),0)))</f>
        <v>8000</v>
      </c>
      <c r="S332" s="2" t="s">
        <v>141</v>
      </c>
      <c r="T332" s="2"/>
      <c r="U332" s="2" t="s">
        <v>533</v>
      </c>
    </row>
    <row r="333" ht="15.75" customHeight="1">
      <c r="A333" s="2" t="s">
        <v>762</v>
      </c>
      <c r="B333" s="2" t="s">
        <v>763</v>
      </c>
      <c r="C333" s="2" t="s">
        <v>76</v>
      </c>
      <c r="D333" s="2" t="s">
        <v>24</v>
      </c>
      <c r="E333" s="2" t="s">
        <v>50</v>
      </c>
      <c r="F333" s="2" t="s">
        <v>38</v>
      </c>
      <c r="G333" s="2">
        <v>37.0</v>
      </c>
      <c r="H333" s="2" t="str">
        <f t="shared" si="1"/>
        <v>DOMICILIO CONOCIDO M-00344</v>
      </c>
      <c r="I333" s="2" t="str">
        <f>LOOKUP(C333,EMPRESAS!B$1:B$11,EMPRESAS!D$1:D$11)</f>
        <v>POZA RICA</v>
      </c>
      <c r="J333" s="2" t="str">
        <f t="shared" si="2"/>
        <v>CELULAR M-00344</v>
      </c>
      <c r="K333" s="2" t="str">
        <f t="shared" si="3"/>
        <v>M-00344@CORREO.COM</v>
      </c>
      <c r="L333" s="2" t="s">
        <v>51</v>
      </c>
      <c r="M333" s="2" t="s">
        <v>436</v>
      </c>
      <c r="N333" s="3">
        <f>VLOOKUP(M333,CURSOS!B$2:G$18,2,FALSE)</f>
        <v>24</v>
      </c>
      <c r="O333" s="2"/>
      <c r="P333" s="2" t="s">
        <v>29</v>
      </c>
      <c r="Q333" s="2" t="s">
        <v>53</v>
      </c>
      <c r="R333" s="4">
        <f>IF(Q333="in situ",LOOKUP(M333,CURSOS!B$2:G$18,CURSOS!E$2:E$18),IF(Q333="ON LINE",LOOKUP(M333,CURSOS!B$2:G$18,CURSOS!F$2:F$18),IF(Q333="PERSONALIZADA",LOOKUP(M333,CURSOS!B$2:G$18,CURSOS!G$2:G$18),0)))</f>
        <v>6400</v>
      </c>
      <c r="S333" s="2" t="s">
        <v>54</v>
      </c>
      <c r="T333" s="2"/>
      <c r="U333" s="2" t="s">
        <v>55</v>
      </c>
    </row>
    <row r="334" ht="15.75" customHeight="1">
      <c r="A334" s="2" t="s">
        <v>764</v>
      </c>
      <c r="B334" s="2" t="s">
        <v>765</v>
      </c>
      <c r="C334" s="2" t="s">
        <v>58</v>
      </c>
      <c r="D334" s="2" t="s">
        <v>36</v>
      </c>
      <c r="E334" s="2" t="s">
        <v>37</v>
      </c>
      <c r="F334" s="2" t="s">
        <v>38</v>
      </c>
      <c r="G334" s="2">
        <v>42.0</v>
      </c>
      <c r="H334" s="2" t="str">
        <f t="shared" si="1"/>
        <v>DOMICILIO CONOCIDO M-00302</v>
      </c>
      <c r="I334" s="2" t="str">
        <f>LOOKUP(C334,EMPRESAS!B$1:B$11,EMPRESAS!D$1:D$11)</f>
        <v>OAXACA</v>
      </c>
      <c r="J334" s="2" t="str">
        <f t="shared" si="2"/>
        <v>CELULAR M-00302</v>
      </c>
      <c r="K334" s="2" t="str">
        <f t="shared" si="3"/>
        <v>M-00302@CORREO.COM</v>
      </c>
      <c r="L334" s="2" t="s">
        <v>60</v>
      </c>
      <c r="M334" s="2" t="s">
        <v>61</v>
      </c>
      <c r="N334" s="3">
        <f>VLOOKUP(M334,CURSOS!B$2:G$18,2,FALSE)</f>
        <v>25</v>
      </c>
      <c r="O334" s="2" t="s">
        <v>62</v>
      </c>
      <c r="P334" s="2" t="s">
        <v>42</v>
      </c>
      <c r="Q334" s="2" t="s">
        <v>53</v>
      </c>
      <c r="R334" s="4">
        <f>IF(Q334="in situ",LOOKUP(M334,CURSOS!B$2:G$18,CURSOS!E$2:E$18),IF(Q334="ON LINE",LOOKUP(M334,CURSOS!B$2:G$18,CURSOS!F$2:F$18),IF(Q334="PERSONALIZADA",LOOKUP(M334,CURSOS!B$2:G$18,CURSOS!G$2:G$18),0)))</f>
        <v>6400</v>
      </c>
      <c r="S334" s="2" t="s">
        <v>24</v>
      </c>
      <c r="T334" s="2" t="s">
        <v>44</v>
      </c>
      <c r="U334" s="2" t="s">
        <v>63</v>
      </c>
    </row>
    <row r="335" ht="15.75" customHeight="1">
      <c r="A335" s="2" t="s">
        <v>766</v>
      </c>
      <c r="B335" s="2" t="s">
        <v>767</v>
      </c>
      <c r="C335" s="2" t="s">
        <v>48</v>
      </c>
      <c r="D335" s="2" t="s">
        <v>49</v>
      </c>
      <c r="E335" s="2" t="s">
        <v>572</v>
      </c>
      <c r="F335" s="2" t="s">
        <v>38</v>
      </c>
      <c r="G335" s="2">
        <v>48.0</v>
      </c>
      <c r="H335" s="2" t="str">
        <f t="shared" si="1"/>
        <v>DOMICILIO CONOCIDO M-00138</v>
      </c>
      <c r="I335" s="2" t="str">
        <f>LOOKUP(C335,EMPRESAS!B$1:B$11,EMPRESAS!D$1:D$11)</f>
        <v>CÓRDOBA</v>
      </c>
      <c r="J335" s="2" t="str">
        <f t="shared" si="2"/>
        <v>CELULAR M-00138</v>
      </c>
      <c r="K335" s="2" t="str">
        <f t="shared" si="3"/>
        <v>M-00138@CORREO.COM</v>
      </c>
      <c r="L335" s="2" t="s">
        <v>88</v>
      </c>
      <c r="M335" s="2" t="s">
        <v>140</v>
      </c>
      <c r="N335" s="3">
        <f>VLOOKUP(M335,CURSOS!B$2:G$18,2,FALSE)</f>
        <v>20</v>
      </c>
      <c r="O335" s="2" t="s">
        <v>573</v>
      </c>
      <c r="P335" s="2" t="s">
        <v>42</v>
      </c>
      <c r="Q335" s="2" t="s">
        <v>53</v>
      </c>
      <c r="R335" s="4">
        <f>IF(Q335="in situ",LOOKUP(M335,CURSOS!B$2:G$18,CURSOS!E$2:E$18),IF(Q335="ON LINE",LOOKUP(M335,CURSOS!B$2:G$18,CURSOS!F$2:F$18),IF(Q335="PERSONALIZADA",LOOKUP(M335,CURSOS!B$2:G$18,CURSOS!G$2:G$18),0)))</f>
        <v>6400</v>
      </c>
      <c r="S335" s="2" t="s">
        <v>36</v>
      </c>
      <c r="T335" s="2" t="s">
        <v>44</v>
      </c>
      <c r="U335" s="2" t="s">
        <v>574</v>
      </c>
    </row>
    <row r="336" ht="15.75" customHeight="1">
      <c r="A336" s="2" t="s">
        <v>768</v>
      </c>
      <c r="B336" s="2" t="s">
        <v>769</v>
      </c>
      <c r="C336" s="2" t="s">
        <v>95</v>
      </c>
      <c r="D336" s="2" t="s">
        <v>59</v>
      </c>
      <c r="E336" s="2" t="s">
        <v>25</v>
      </c>
      <c r="F336" s="2" t="s">
        <v>38</v>
      </c>
      <c r="G336" s="2">
        <v>26.0</v>
      </c>
      <c r="H336" s="2" t="str">
        <f t="shared" si="1"/>
        <v>DOMICILIO CONOCIDO M-00185</v>
      </c>
      <c r="I336" s="2" t="str">
        <f>LOOKUP(C336,EMPRESAS!B$1:B$11,EMPRESAS!D$1:D$11)</f>
        <v>XALAPA</v>
      </c>
      <c r="J336" s="2" t="str">
        <f t="shared" si="2"/>
        <v>CELULAR M-00185</v>
      </c>
      <c r="K336" s="2" t="str">
        <f t="shared" si="3"/>
        <v>M-00185@CORREO.COM</v>
      </c>
      <c r="L336" s="2" t="s">
        <v>9</v>
      </c>
      <c r="M336" s="2" t="s">
        <v>96</v>
      </c>
      <c r="N336" s="3">
        <f>VLOOKUP(M336,CURSOS!B$2:G$18,2,FALSE)</f>
        <v>20</v>
      </c>
      <c r="O336" s="2" t="s">
        <v>97</v>
      </c>
      <c r="P336" s="2" t="s">
        <v>42</v>
      </c>
      <c r="Q336" s="2" t="s">
        <v>53</v>
      </c>
      <c r="R336" s="4">
        <f>IF(Q336="in situ",LOOKUP(M336,CURSOS!B$2:G$18,CURSOS!E$2:E$18),IF(Q336="ON LINE",LOOKUP(M336,CURSOS!B$2:G$18,CURSOS!F$2:F$18),IF(Q336="PERSONALIZADA",LOOKUP(M336,CURSOS!B$2:G$18,CURSOS!G$2:G$18),0)))</f>
        <v>6400</v>
      </c>
      <c r="S336" s="2" t="s">
        <v>49</v>
      </c>
      <c r="T336" s="2" t="s">
        <v>98</v>
      </c>
      <c r="U336" s="2" t="s">
        <v>99</v>
      </c>
    </row>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Z$336"/>
  <dataValidations>
    <dataValidation type="list" allowBlank="1" showErrorMessage="1" sqref="S2:S336">
      <formula1>"ENERO,FEBRERO,MARZO,ABRIL,MAYO,JUNIO,JULIO,AGOSTO,SEPTIEMBRE,OCTUBRE,NOVIEMBRE,DICIEMBRE"</formula1>
    </dataValidation>
    <dataValidation type="list" allowBlank="1" showErrorMessage="1" sqref="L2:L336">
      <formula1>CANALES!$B$2:$B$10</formula1>
    </dataValidation>
    <dataValidation type="list" allowBlank="1" showErrorMessage="1" sqref="P2">
      <formula1>"PROSPECTO,CONTACTADO,OFERTADO,SEGUIMIENTO,CIERRE,POSTVENTA"</formula1>
    </dataValidation>
    <dataValidation type="list" allowBlank="1" showErrorMessage="1" sqref="Q2:Q336">
      <formula1>"IN SITU,ON LINE,PERSONALIZADA"</formula1>
    </dataValidation>
    <dataValidation type="list" allowBlank="1" showErrorMessage="1" sqref="M2:M336">
      <formula1>CURSOS!$B$2:$B$18</formula1>
    </dataValidation>
    <dataValidation type="list" allowBlank="1" showErrorMessage="1" sqref="E3 E5 E9 E13 E15:E16 E18:E19 E22 E25:E26 E29 E32 E34:E36 E38:E41 E43 E45 E51 E53 E55 E57:E60 E69:E73 E77 E81:E84 E86 E88 E92:E96 E104 E106 E108 E111 E113:E117 E121 E123 E126 E128 E140 E145 E150 E168 E170:E171 E174:E176 E181:E182 E185 E191 E198 E201:E202 E206:E207 E212 E215:E216 E219 E221:E223 E227 E229 E231 E234 E238:E239 E241 E243 E245 E248 E250:E251 E253:E255 E257 E260 E262 E264:E268 E270 E272:E274 E276:E278 E280:E281 E283:E284 E287:E288 E290 E292:E294 E298:E299 E301:E302 E306 E308 E310:E311 E313:E315 E317:E319 E321:E322 E327 E329:E330 E334:E336">
      <formula1>"EMPLEADO,EJECUTIVO,DOCENTE,ESTUDIANTE,PARTICULAR"</formula1>
    </dataValidation>
    <dataValidation type="list" allowBlank="1" showErrorMessage="1" sqref="P3:P336">
      <formula1>"PROSPECTO,CONTACTADO,OFERTADO,SEGUIMIENTO,CIERRE"</formula1>
    </dataValidation>
    <dataValidation type="list" allowBlank="1" showErrorMessage="1" sqref="E2 E4 E6:E8 E10:E12 E14 E17 E20:E21 E23:E24 E27:E28 E30:E31 E33 E37 E42 E44 E46:E50 E52 E54 E56 E61:E68 E74:E76 E78:E80 E85 E87 E89:E91 E97:E103 E105 E107 E109:E110 E112 E118:E120 E122 E124:E125 E127 E129:E139 E141:E144 E146:E149 E151:E167 E169 E172:E173 E177:E180 E183:E184 E186:E190 E192:E197 E199:E200 E203:E205 E208:E211 E213:E214 E217:E218 E220 E224:E226 E228 E230 E232:E233 E235:E237 E240 E242 E244 E246:E247 E249 E252 E256 E258:E259 E261 E263 E269 E271 E275 E279 E282 E285:E286 E289 E291 E295:E297 E300 E303:E305 E307 E309 E312 E316 E320 E323:E326 E328 E331:E333">
      <formula1>"EJECUTIVO,DOCENTE,ESTUDIANTE"</formula1>
    </dataValidation>
    <dataValidation type="list" allowBlank="1" showErrorMessage="1" sqref="O2:O336">
      <formula1>INSTRUCTORES!$B$2:$B$23</formula1>
    </dataValidation>
    <dataValidation type="list" allowBlank="1" showErrorMessage="1" sqref="T2:T336">
      <formula1>"DIARIO,SABATINO"</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4" width="31.57"/>
    <col customWidth="1" min="5" max="5" width="15.57"/>
    <col customWidth="1" min="6" max="6" width="21.71"/>
    <col customWidth="1" min="7" max="7" width="39.57"/>
    <col customWidth="1" min="8" max="8" width="25.0"/>
  </cols>
  <sheetData>
    <row r="1">
      <c r="A1" s="1" t="s">
        <v>0</v>
      </c>
      <c r="B1" s="1" t="s">
        <v>770</v>
      </c>
      <c r="C1" s="1" t="s">
        <v>7</v>
      </c>
      <c r="D1" s="1" t="s">
        <v>8</v>
      </c>
      <c r="E1" s="1" t="s">
        <v>9</v>
      </c>
      <c r="F1" s="1" t="s">
        <v>771</v>
      </c>
      <c r="G1" s="1" t="s">
        <v>772</v>
      </c>
      <c r="H1" s="1" t="s">
        <v>773</v>
      </c>
    </row>
    <row r="2">
      <c r="A2" s="2" t="s">
        <v>774</v>
      </c>
      <c r="B2" s="2" t="s">
        <v>87</v>
      </c>
      <c r="C2" s="2" t="str">
        <f t="shared" ref="C2:C11" si="1">CONCATENATE("DOMICILIO CONOCIDO ",B2)</f>
        <v>DOMICILIO CONOCIDO EMPRESA 1</v>
      </c>
      <c r="D2" s="2" t="s">
        <v>775</v>
      </c>
      <c r="E2" s="2" t="str">
        <f t="shared" ref="E2:E11" si="2">CONCATENATE("TEL. ",B2)</f>
        <v>TEL. EMPRESA 1</v>
      </c>
      <c r="F2" s="2" t="s">
        <v>776</v>
      </c>
      <c r="G2" s="2" t="s">
        <v>570</v>
      </c>
      <c r="H2" s="2" t="str">
        <f t="shared" ref="H2:H11" si="3">CONCATENATE(B2,"@CORREO.COM")</f>
        <v>EMPRESA 1@CORREO.COM</v>
      </c>
    </row>
    <row r="3">
      <c r="A3" s="2" t="s">
        <v>777</v>
      </c>
      <c r="B3" s="2" t="s">
        <v>95</v>
      </c>
      <c r="C3" s="2" t="str">
        <f t="shared" si="1"/>
        <v>DOMICILIO CONOCIDO EMPRESA 2</v>
      </c>
      <c r="D3" s="2" t="s">
        <v>778</v>
      </c>
      <c r="E3" s="2" t="str">
        <f t="shared" si="2"/>
        <v>TEL. EMPRESA 2</v>
      </c>
      <c r="F3" s="2" t="s">
        <v>779</v>
      </c>
      <c r="G3" s="2" t="s">
        <v>103</v>
      </c>
      <c r="H3" s="2" t="str">
        <f t="shared" si="3"/>
        <v>EMPRESA 2@CORREO.COM</v>
      </c>
    </row>
    <row r="4">
      <c r="A4" s="2" t="s">
        <v>780</v>
      </c>
      <c r="B4" s="2" t="s">
        <v>23</v>
      </c>
      <c r="C4" s="2" t="str">
        <f t="shared" si="1"/>
        <v>DOMICILIO CONOCIDO EMPRESA 3</v>
      </c>
      <c r="D4" s="2" t="s">
        <v>781</v>
      </c>
      <c r="E4" s="2" t="str">
        <f t="shared" si="2"/>
        <v>TEL. EMPRESA 3</v>
      </c>
      <c r="F4" s="2" t="s">
        <v>779</v>
      </c>
      <c r="G4" s="2" t="s">
        <v>205</v>
      </c>
      <c r="H4" s="2" t="str">
        <f t="shared" si="3"/>
        <v>EMPRESA 3@CORREO.COM</v>
      </c>
    </row>
    <row r="5">
      <c r="A5" s="2" t="s">
        <v>782</v>
      </c>
      <c r="B5" s="2" t="s">
        <v>120</v>
      </c>
      <c r="C5" s="2" t="str">
        <f t="shared" si="1"/>
        <v>DOMICILIO CONOCIDO EMPRESA 4</v>
      </c>
      <c r="D5" s="2" t="s">
        <v>783</v>
      </c>
      <c r="E5" s="2" t="str">
        <f t="shared" si="2"/>
        <v>TEL. EMPRESA 4</v>
      </c>
      <c r="F5" s="2" t="s">
        <v>779</v>
      </c>
      <c r="G5" s="2" t="s">
        <v>249</v>
      </c>
      <c r="H5" s="2" t="str">
        <f t="shared" si="3"/>
        <v>EMPRESA 4@CORREO.COM</v>
      </c>
    </row>
    <row r="6">
      <c r="A6" s="2" t="s">
        <v>784</v>
      </c>
      <c r="B6" s="2" t="s">
        <v>58</v>
      </c>
      <c r="C6" s="2" t="str">
        <f t="shared" si="1"/>
        <v>DOMICILIO CONOCIDO EMPRESA 5</v>
      </c>
      <c r="D6" s="2" t="s">
        <v>785</v>
      </c>
      <c r="E6" s="2" t="str">
        <f t="shared" si="2"/>
        <v>TEL. EMPRESA 5</v>
      </c>
      <c r="F6" s="2" t="s">
        <v>786</v>
      </c>
      <c r="G6" s="2" t="s">
        <v>304</v>
      </c>
      <c r="H6" s="2" t="str">
        <f t="shared" si="3"/>
        <v>EMPRESA 5@CORREO.COM</v>
      </c>
    </row>
    <row r="7">
      <c r="A7" s="2" t="s">
        <v>787</v>
      </c>
      <c r="B7" s="2" t="s">
        <v>76</v>
      </c>
      <c r="C7" s="2" t="str">
        <f t="shared" si="1"/>
        <v>DOMICILIO CONOCIDO EMPRESA 6</v>
      </c>
      <c r="D7" s="2" t="s">
        <v>788</v>
      </c>
      <c r="E7" s="2" t="str">
        <f t="shared" si="2"/>
        <v>TEL. EMPRESA 6</v>
      </c>
      <c r="F7" s="2" t="s">
        <v>789</v>
      </c>
      <c r="G7" s="2" t="s">
        <v>298</v>
      </c>
      <c r="H7" s="2" t="str">
        <f t="shared" si="3"/>
        <v>EMPRESA 6@CORREO.COM</v>
      </c>
    </row>
    <row r="8">
      <c r="A8" s="2" t="s">
        <v>790</v>
      </c>
      <c r="B8" s="2" t="s">
        <v>35</v>
      </c>
      <c r="C8" s="2" t="str">
        <f t="shared" si="1"/>
        <v>DOMICILIO CONOCIDO EMPRESA 7</v>
      </c>
      <c r="D8" s="2" t="s">
        <v>791</v>
      </c>
      <c r="E8" s="2" t="str">
        <f t="shared" si="2"/>
        <v>TEL. EMPRESA 7</v>
      </c>
      <c r="F8" s="2" t="s">
        <v>792</v>
      </c>
      <c r="G8" s="2" t="s">
        <v>488</v>
      </c>
      <c r="H8" s="2" t="str">
        <f t="shared" si="3"/>
        <v>EMPRESA 7@CORREO.COM</v>
      </c>
    </row>
    <row r="9">
      <c r="A9" s="2" t="s">
        <v>793</v>
      </c>
      <c r="B9" s="2" t="s">
        <v>48</v>
      </c>
      <c r="C9" s="2" t="str">
        <f t="shared" si="1"/>
        <v>DOMICILIO CONOCIDO EMPRESA 8</v>
      </c>
      <c r="D9" s="2" t="s">
        <v>794</v>
      </c>
      <c r="E9" s="2" t="str">
        <f t="shared" si="2"/>
        <v>TEL. EMPRESA 8</v>
      </c>
      <c r="F9" s="2" t="s">
        <v>795</v>
      </c>
      <c r="G9" s="2" t="s">
        <v>767</v>
      </c>
      <c r="H9" s="2" t="str">
        <f t="shared" si="3"/>
        <v>EMPRESA 8@CORREO.COM</v>
      </c>
    </row>
    <row r="10">
      <c r="A10" s="2" t="s">
        <v>796</v>
      </c>
      <c r="B10" s="2" t="s">
        <v>652</v>
      </c>
      <c r="C10" s="2" t="str">
        <f t="shared" si="1"/>
        <v>DOMICILIO CONOCIDO EMPRESA 9</v>
      </c>
      <c r="D10" s="2" t="s">
        <v>797</v>
      </c>
      <c r="E10" s="2" t="str">
        <f t="shared" si="2"/>
        <v>TEL. EMPRESA 9</v>
      </c>
      <c r="F10" s="2" t="s">
        <v>798</v>
      </c>
      <c r="G10" s="2" t="s">
        <v>651</v>
      </c>
      <c r="H10" s="2" t="str">
        <f t="shared" si="3"/>
        <v>EMPRESA 9@CORREO.COM</v>
      </c>
    </row>
    <row r="11">
      <c r="A11" s="2" t="s">
        <v>799</v>
      </c>
      <c r="B11" s="2" t="s">
        <v>571</v>
      </c>
      <c r="C11" s="2" t="str">
        <f t="shared" si="1"/>
        <v>DOMICILIO CONOCIDO EMPRESA 10</v>
      </c>
      <c r="D11" s="2" t="s">
        <v>800</v>
      </c>
      <c r="E11" s="2" t="str">
        <f t="shared" si="2"/>
        <v>TEL. EMPRESA 10</v>
      </c>
      <c r="F11" s="2" t="s">
        <v>801</v>
      </c>
      <c r="G11" s="2" t="s">
        <v>570</v>
      </c>
      <c r="H11" s="2" t="str">
        <f t="shared" si="3"/>
        <v>EMPRESA 10@CORREO.COM</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3.14"/>
    <col customWidth="1" min="3" max="6" width="10.71"/>
  </cols>
  <sheetData>
    <row r="1">
      <c r="A1" s="1" t="s">
        <v>802</v>
      </c>
      <c r="B1" s="1" t="s">
        <v>803</v>
      </c>
    </row>
    <row r="2">
      <c r="A2" s="2" t="s">
        <v>804</v>
      </c>
      <c r="B2" s="2" t="s">
        <v>60</v>
      </c>
    </row>
    <row r="3">
      <c r="A3" s="2" t="s">
        <v>805</v>
      </c>
      <c r="B3" s="2" t="s">
        <v>9</v>
      </c>
    </row>
    <row r="4">
      <c r="A4" s="2" t="s">
        <v>806</v>
      </c>
      <c r="B4" s="2" t="s">
        <v>121</v>
      </c>
    </row>
    <row r="5">
      <c r="A5" s="2" t="s">
        <v>807</v>
      </c>
      <c r="B5" s="2" t="s">
        <v>27</v>
      </c>
    </row>
    <row r="6">
      <c r="A6" s="2" t="s">
        <v>808</v>
      </c>
      <c r="B6" s="2" t="s">
        <v>809</v>
      </c>
    </row>
    <row r="7">
      <c r="A7" s="2" t="s">
        <v>810</v>
      </c>
      <c r="B7" s="2" t="s">
        <v>811</v>
      </c>
    </row>
    <row r="8">
      <c r="A8" s="2" t="s">
        <v>812</v>
      </c>
      <c r="B8" s="2" t="s">
        <v>39</v>
      </c>
    </row>
    <row r="9">
      <c r="A9" s="2" t="s">
        <v>813</v>
      </c>
      <c r="B9" s="2" t="s">
        <v>51</v>
      </c>
    </row>
    <row r="10">
      <c r="A10" s="2" t="s">
        <v>814</v>
      </c>
      <c r="B10" s="2" t="s">
        <v>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34.86"/>
    <col customWidth="1" min="3" max="3" width="14.57"/>
    <col customWidth="1" min="4" max="4" width="29.0"/>
    <col customWidth="1" min="5" max="5" width="15.43"/>
    <col customWidth="1" min="6" max="6" width="22.29"/>
    <col customWidth="1" min="7" max="7" width="22.14"/>
    <col customWidth="1" min="8" max="8" width="15.57"/>
    <col customWidth="1" min="9" max="9" width="19.14"/>
  </cols>
  <sheetData>
    <row r="1">
      <c r="A1" s="6" t="s">
        <v>0</v>
      </c>
      <c r="B1" s="7" t="s">
        <v>815</v>
      </c>
      <c r="C1" s="7" t="s">
        <v>5</v>
      </c>
      <c r="D1" s="7" t="s">
        <v>7</v>
      </c>
      <c r="E1" s="7" t="s">
        <v>9</v>
      </c>
      <c r="F1" s="7" t="s">
        <v>816</v>
      </c>
      <c r="G1" s="7" t="s">
        <v>817</v>
      </c>
      <c r="H1" s="7" t="s">
        <v>818</v>
      </c>
      <c r="I1" s="8" t="s">
        <v>819</v>
      </c>
    </row>
    <row r="2">
      <c r="A2" s="9" t="s">
        <v>820</v>
      </c>
      <c r="B2" s="10" t="s">
        <v>821</v>
      </c>
      <c r="C2" s="10" t="s">
        <v>38</v>
      </c>
      <c r="D2" s="10" t="str">
        <f t="shared" ref="D2:D23" si="1">CONCATENATE("DOMICILIO CONOCIDO ",A2)</f>
        <v>DOMICILIO CONOCIDO I-101</v>
      </c>
      <c r="E2" s="10" t="str">
        <f t="shared" ref="E2:E23" si="2">CONCATENATE("TEL. ",A2)</f>
        <v>TEL. I-101</v>
      </c>
      <c r="F2" s="10" t="str">
        <f t="shared" ref="F2:F23" si="3">CONCATENATE(A2,"@CORREO.COM")</f>
        <v>I-101@CORREO.COM</v>
      </c>
      <c r="G2" s="11"/>
      <c r="H2" s="11" t="s">
        <v>822</v>
      </c>
      <c r="I2" s="12"/>
    </row>
    <row r="3">
      <c r="A3" s="13" t="s">
        <v>823</v>
      </c>
      <c r="B3" s="14" t="s">
        <v>41</v>
      </c>
      <c r="C3" s="14" t="s">
        <v>26</v>
      </c>
      <c r="D3" s="14" t="str">
        <f t="shared" si="1"/>
        <v>DOMICILIO CONOCIDO I-102</v>
      </c>
      <c r="E3" s="14" t="str">
        <f t="shared" si="2"/>
        <v>TEL. I-102</v>
      </c>
      <c r="F3" s="14" t="str">
        <f t="shared" si="3"/>
        <v>I-102@CORREO.COM</v>
      </c>
      <c r="G3" s="15"/>
      <c r="H3" s="15" t="s">
        <v>822</v>
      </c>
      <c r="I3" s="16"/>
    </row>
    <row r="4">
      <c r="A4" s="9" t="s">
        <v>824</v>
      </c>
      <c r="B4" s="10" t="s">
        <v>825</v>
      </c>
      <c r="C4" s="10" t="s">
        <v>38</v>
      </c>
      <c r="D4" s="10" t="str">
        <f t="shared" si="1"/>
        <v>DOMICILIO CONOCIDO I-103</v>
      </c>
      <c r="E4" s="10" t="str">
        <f t="shared" si="2"/>
        <v>TEL. I-103</v>
      </c>
      <c r="F4" s="10" t="str">
        <f t="shared" si="3"/>
        <v>I-103@CORREO.COM</v>
      </c>
      <c r="G4" s="11" t="s">
        <v>822</v>
      </c>
      <c r="H4" s="11"/>
      <c r="I4" s="12" t="s">
        <v>822</v>
      </c>
    </row>
    <row r="5">
      <c r="A5" s="13" t="s">
        <v>826</v>
      </c>
      <c r="B5" s="14" t="s">
        <v>123</v>
      </c>
      <c r="C5" s="14" t="s">
        <v>38</v>
      </c>
      <c r="D5" s="14" t="str">
        <f t="shared" si="1"/>
        <v>DOMICILIO CONOCIDO I-104</v>
      </c>
      <c r="E5" s="14" t="str">
        <f t="shared" si="2"/>
        <v>TEL. I-104</v>
      </c>
      <c r="F5" s="14" t="str">
        <f t="shared" si="3"/>
        <v>I-104@CORREO.COM</v>
      </c>
      <c r="G5" s="15"/>
      <c r="H5" s="15"/>
      <c r="I5" s="16" t="s">
        <v>822</v>
      </c>
    </row>
    <row r="6">
      <c r="A6" s="9" t="s">
        <v>827</v>
      </c>
      <c r="B6" s="10" t="s">
        <v>828</v>
      </c>
      <c r="C6" s="10" t="s">
        <v>26</v>
      </c>
      <c r="D6" s="10" t="str">
        <f t="shared" si="1"/>
        <v>DOMICILIO CONOCIDO I-105</v>
      </c>
      <c r="E6" s="10" t="str">
        <f t="shared" si="2"/>
        <v>TEL. I-105</v>
      </c>
      <c r="F6" s="10" t="str">
        <f t="shared" si="3"/>
        <v>I-105@CORREO.COM</v>
      </c>
      <c r="G6" s="11"/>
      <c r="H6" s="11" t="s">
        <v>822</v>
      </c>
      <c r="I6" s="12"/>
    </row>
    <row r="7">
      <c r="A7" s="13" t="s">
        <v>829</v>
      </c>
      <c r="B7" s="14" t="s">
        <v>97</v>
      </c>
      <c r="C7" s="14" t="s">
        <v>38</v>
      </c>
      <c r="D7" s="14" t="str">
        <f t="shared" si="1"/>
        <v>DOMICILIO CONOCIDO I-106</v>
      </c>
      <c r="E7" s="14" t="str">
        <f t="shared" si="2"/>
        <v>TEL. I-106</v>
      </c>
      <c r="F7" s="14" t="str">
        <f t="shared" si="3"/>
        <v>I-106@CORREO.COM</v>
      </c>
      <c r="G7" s="15" t="s">
        <v>822</v>
      </c>
      <c r="H7" s="15" t="s">
        <v>822</v>
      </c>
      <c r="I7" s="16" t="s">
        <v>822</v>
      </c>
    </row>
    <row r="8">
      <c r="A8" s="9" t="s">
        <v>830</v>
      </c>
      <c r="B8" s="10" t="s">
        <v>62</v>
      </c>
      <c r="C8" s="10" t="s">
        <v>38</v>
      </c>
      <c r="D8" s="10" t="str">
        <f t="shared" si="1"/>
        <v>DOMICILIO CONOCIDO I-107</v>
      </c>
      <c r="E8" s="10" t="str">
        <f t="shared" si="2"/>
        <v>TEL. I-107</v>
      </c>
      <c r="F8" s="10" t="str">
        <f t="shared" si="3"/>
        <v>I-107@CORREO.COM</v>
      </c>
      <c r="G8" s="11"/>
      <c r="H8" s="11"/>
      <c r="I8" s="12" t="s">
        <v>822</v>
      </c>
    </row>
    <row r="9">
      <c r="A9" s="13" t="s">
        <v>831</v>
      </c>
      <c r="B9" s="14" t="s">
        <v>573</v>
      </c>
      <c r="C9" s="14" t="s">
        <v>38</v>
      </c>
      <c r="D9" s="14" t="str">
        <f t="shared" si="1"/>
        <v>DOMICILIO CONOCIDO I-108</v>
      </c>
      <c r="E9" s="14" t="str">
        <f t="shared" si="2"/>
        <v>TEL. I-108</v>
      </c>
      <c r="F9" s="14" t="str">
        <f t="shared" si="3"/>
        <v>I-108@CORREO.COM</v>
      </c>
      <c r="G9" s="15" t="s">
        <v>822</v>
      </c>
      <c r="H9" s="15"/>
      <c r="I9" s="16" t="s">
        <v>822</v>
      </c>
    </row>
    <row r="10">
      <c r="A10" s="9" t="s">
        <v>832</v>
      </c>
      <c r="B10" s="10" t="s">
        <v>833</v>
      </c>
      <c r="C10" s="10" t="s">
        <v>38</v>
      </c>
      <c r="D10" s="10" t="str">
        <f t="shared" si="1"/>
        <v>DOMICILIO CONOCIDO I-109</v>
      </c>
      <c r="E10" s="10" t="str">
        <f t="shared" si="2"/>
        <v>TEL. I-109</v>
      </c>
      <c r="F10" s="10" t="str">
        <f t="shared" si="3"/>
        <v>I-109@CORREO.COM</v>
      </c>
      <c r="G10" s="11" t="s">
        <v>822</v>
      </c>
      <c r="H10" s="11"/>
      <c r="I10" s="12" t="s">
        <v>822</v>
      </c>
    </row>
    <row r="11">
      <c r="A11" s="13" t="s">
        <v>834</v>
      </c>
      <c r="B11" s="14" t="s">
        <v>447</v>
      </c>
      <c r="C11" s="14" t="s">
        <v>26</v>
      </c>
      <c r="D11" s="14" t="str">
        <f t="shared" si="1"/>
        <v>DOMICILIO CONOCIDO I-110</v>
      </c>
      <c r="E11" s="14" t="str">
        <f t="shared" si="2"/>
        <v>TEL. I-110</v>
      </c>
      <c r="F11" s="14" t="str">
        <f t="shared" si="3"/>
        <v>I-110@CORREO.COM</v>
      </c>
      <c r="G11" s="15"/>
      <c r="H11" s="15" t="s">
        <v>822</v>
      </c>
      <c r="I11" s="16"/>
    </row>
    <row r="12">
      <c r="A12" s="9" t="s">
        <v>835</v>
      </c>
      <c r="B12" s="10" t="s">
        <v>836</v>
      </c>
      <c r="C12" s="10" t="s">
        <v>38</v>
      </c>
      <c r="D12" s="10" t="str">
        <f t="shared" si="1"/>
        <v>DOMICILIO CONOCIDO I-111</v>
      </c>
      <c r="E12" s="10" t="str">
        <f t="shared" si="2"/>
        <v>TEL. I-111</v>
      </c>
      <c r="F12" s="10" t="str">
        <f t="shared" si="3"/>
        <v>I-111@CORREO.COM</v>
      </c>
      <c r="G12" s="11"/>
      <c r="H12" s="11"/>
      <c r="I12" s="12" t="s">
        <v>822</v>
      </c>
    </row>
    <row r="13">
      <c r="A13" s="13" t="s">
        <v>837</v>
      </c>
      <c r="B13" s="14" t="s">
        <v>838</v>
      </c>
      <c r="C13" s="14" t="s">
        <v>26</v>
      </c>
      <c r="D13" s="14" t="str">
        <f t="shared" si="1"/>
        <v>DOMICILIO CONOCIDO I-112</v>
      </c>
      <c r="E13" s="14" t="str">
        <f t="shared" si="2"/>
        <v>TEL. I-112</v>
      </c>
      <c r="F13" s="14" t="str">
        <f t="shared" si="3"/>
        <v>I-112@CORREO.COM</v>
      </c>
      <c r="G13" s="15" t="s">
        <v>822</v>
      </c>
      <c r="H13" s="15"/>
      <c r="I13" s="16"/>
    </row>
    <row r="14">
      <c r="A14" s="9" t="s">
        <v>839</v>
      </c>
      <c r="B14" s="10" t="s">
        <v>840</v>
      </c>
      <c r="C14" s="10" t="s">
        <v>38</v>
      </c>
      <c r="D14" s="10" t="str">
        <f t="shared" si="1"/>
        <v>DOMICILIO CONOCIDO I-113</v>
      </c>
      <c r="E14" s="10" t="str">
        <f t="shared" si="2"/>
        <v>TEL. I-113</v>
      </c>
      <c r="F14" s="10" t="str">
        <f t="shared" si="3"/>
        <v>I-113@CORREO.COM</v>
      </c>
      <c r="G14" s="11"/>
      <c r="H14" s="11" t="s">
        <v>822</v>
      </c>
      <c r="I14" s="12" t="s">
        <v>822</v>
      </c>
    </row>
    <row r="15">
      <c r="A15" s="13" t="s">
        <v>841</v>
      </c>
      <c r="B15" s="14" t="s">
        <v>842</v>
      </c>
      <c r="C15" s="14" t="s">
        <v>38</v>
      </c>
      <c r="D15" s="14" t="str">
        <f t="shared" si="1"/>
        <v>DOMICILIO CONOCIDO I-114</v>
      </c>
      <c r="E15" s="14" t="str">
        <f t="shared" si="2"/>
        <v>TEL. I-114</v>
      </c>
      <c r="F15" s="14" t="str">
        <f t="shared" si="3"/>
        <v>I-114@CORREO.COM</v>
      </c>
      <c r="G15" s="15"/>
      <c r="H15" s="15"/>
      <c r="I15" s="16"/>
    </row>
    <row r="16">
      <c r="A16" s="9" t="s">
        <v>843</v>
      </c>
      <c r="B16" s="10" t="s">
        <v>844</v>
      </c>
      <c r="C16" s="10" t="s">
        <v>26</v>
      </c>
      <c r="D16" s="10" t="str">
        <f t="shared" si="1"/>
        <v>DOMICILIO CONOCIDO I-115</v>
      </c>
      <c r="E16" s="10" t="str">
        <f t="shared" si="2"/>
        <v>TEL. I-115</v>
      </c>
      <c r="F16" s="10" t="str">
        <f t="shared" si="3"/>
        <v>I-115@CORREO.COM</v>
      </c>
      <c r="G16" s="11" t="s">
        <v>822</v>
      </c>
      <c r="H16" s="11"/>
      <c r="I16" s="12"/>
    </row>
    <row r="17">
      <c r="A17" s="13" t="s">
        <v>845</v>
      </c>
      <c r="B17" s="14" t="s">
        <v>846</v>
      </c>
      <c r="C17" s="14" t="s">
        <v>26</v>
      </c>
      <c r="D17" s="14" t="str">
        <f t="shared" si="1"/>
        <v>DOMICILIO CONOCIDO I-116</v>
      </c>
      <c r="E17" s="14" t="str">
        <f t="shared" si="2"/>
        <v>TEL. I-116</v>
      </c>
      <c r="F17" s="14" t="str">
        <f t="shared" si="3"/>
        <v>I-116@CORREO.COM</v>
      </c>
      <c r="G17" s="15"/>
      <c r="H17" s="15" t="s">
        <v>822</v>
      </c>
      <c r="I17" s="16"/>
    </row>
    <row r="18">
      <c r="A18" s="9" t="s">
        <v>847</v>
      </c>
      <c r="B18" s="10" t="s">
        <v>848</v>
      </c>
      <c r="C18" s="10" t="s">
        <v>38</v>
      </c>
      <c r="D18" s="10" t="str">
        <f t="shared" si="1"/>
        <v>DOMICILIO CONOCIDO I-117</v>
      </c>
      <c r="E18" s="10" t="str">
        <f t="shared" si="2"/>
        <v>TEL. I-117</v>
      </c>
      <c r="F18" s="10" t="str">
        <f t="shared" si="3"/>
        <v>I-117@CORREO.COM</v>
      </c>
      <c r="G18" s="11"/>
      <c r="H18" s="11"/>
      <c r="I18" s="12" t="s">
        <v>822</v>
      </c>
    </row>
    <row r="19">
      <c r="A19" s="13" t="s">
        <v>849</v>
      </c>
      <c r="B19" s="14" t="s">
        <v>850</v>
      </c>
      <c r="C19" s="14" t="s">
        <v>38</v>
      </c>
      <c r="D19" s="14" t="str">
        <f t="shared" si="1"/>
        <v>DOMICILIO CONOCIDO I-118</v>
      </c>
      <c r="E19" s="14" t="str">
        <f t="shared" si="2"/>
        <v>TEL. I-118</v>
      </c>
      <c r="F19" s="14" t="str">
        <f t="shared" si="3"/>
        <v>I-118@CORREO.COM</v>
      </c>
      <c r="G19" s="15"/>
      <c r="H19" s="15" t="s">
        <v>822</v>
      </c>
      <c r="I19" s="16"/>
    </row>
    <row r="20">
      <c r="A20" s="9" t="s">
        <v>851</v>
      </c>
      <c r="B20" s="10" t="s">
        <v>852</v>
      </c>
      <c r="C20" s="10" t="s">
        <v>38</v>
      </c>
      <c r="D20" s="10" t="str">
        <f t="shared" si="1"/>
        <v>DOMICILIO CONOCIDO I-119</v>
      </c>
      <c r="E20" s="10" t="str">
        <f t="shared" si="2"/>
        <v>TEL. I-119</v>
      </c>
      <c r="F20" s="10" t="str">
        <f t="shared" si="3"/>
        <v>I-119@CORREO.COM</v>
      </c>
      <c r="G20" s="11" t="s">
        <v>822</v>
      </c>
      <c r="H20" s="11" t="s">
        <v>822</v>
      </c>
      <c r="I20" s="12"/>
    </row>
    <row r="21" ht="15.75" customHeight="1">
      <c r="A21" s="13" t="s">
        <v>853</v>
      </c>
      <c r="B21" s="14" t="s">
        <v>854</v>
      </c>
      <c r="C21" s="14" t="s">
        <v>38</v>
      </c>
      <c r="D21" s="14" t="str">
        <f t="shared" si="1"/>
        <v>DOMICILIO CONOCIDO I-120</v>
      </c>
      <c r="E21" s="14" t="str">
        <f t="shared" si="2"/>
        <v>TEL. I-120</v>
      </c>
      <c r="F21" s="14" t="str">
        <f t="shared" si="3"/>
        <v>I-120@CORREO.COM</v>
      </c>
      <c r="G21" s="15" t="s">
        <v>822</v>
      </c>
      <c r="H21" s="15" t="s">
        <v>822</v>
      </c>
      <c r="I21" s="16" t="s">
        <v>822</v>
      </c>
    </row>
    <row r="22" ht="15.75" customHeight="1">
      <c r="A22" s="9" t="s">
        <v>855</v>
      </c>
      <c r="B22" s="10" t="s">
        <v>856</v>
      </c>
      <c r="C22" s="10" t="s">
        <v>38</v>
      </c>
      <c r="D22" s="10" t="str">
        <f t="shared" si="1"/>
        <v>DOMICILIO CONOCIDO I-121</v>
      </c>
      <c r="E22" s="10" t="str">
        <f t="shared" si="2"/>
        <v>TEL. I-121</v>
      </c>
      <c r="F22" s="10" t="str">
        <f t="shared" si="3"/>
        <v>I-121@CORREO.COM</v>
      </c>
      <c r="G22" s="11"/>
      <c r="H22" s="11" t="s">
        <v>822</v>
      </c>
      <c r="I22" s="12" t="s">
        <v>822</v>
      </c>
    </row>
    <row r="23" ht="15.75" customHeight="1">
      <c r="A23" s="17" t="s">
        <v>857</v>
      </c>
      <c r="B23" s="18" t="s">
        <v>858</v>
      </c>
      <c r="C23" s="18" t="s">
        <v>38</v>
      </c>
      <c r="D23" s="18" t="str">
        <f t="shared" si="1"/>
        <v>DOMICILIO CONOCIDO I-122</v>
      </c>
      <c r="E23" s="18" t="str">
        <f t="shared" si="2"/>
        <v>TEL. I-122</v>
      </c>
      <c r="F23" s="18" t="str">
        <f t="shared" si="3"/>
        <v>I-122@CORREO.COM</v>
      </c>
      <c r="G23" s="19" t="s">
        <v>822</v>
      </c>
      <c r="H23" s="19" t="s">
        <v>822</v>
      </c>
      <c r="I23" s="20"/>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C2:C23">
      <formula1>"F,M"</formula1>
    </dataValidation>
  </dataValidations>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6.57"/>
    <col customWidth="1" min="2" max="2" width="63.43"/>
    <col customWidth="1" min="3" max="3" width="24.86"/>
    <col customWidth="1" min="4" max="4" width="21.0"/>
    <col customWidth="1" min="5" max="5" width="23.14"/>
    <col customWidth="1" min="6" max="6" width="24.0"/>
    <col customWidth="1" min="7" max="7" width="24.57"/>
    <col customWidth="1" min="8" max="8" width="29.29"/>
  </cols>
  <sheetData>
    <row r="1">
      <c r="A1" s="6" t="s">
        <v>0</v>
      </c>
      <c r="B1" s="7" t="s">
        <v>12</v>
      </c>
      <c r="C1" s="7" t="s">
        <v>859</v>
      </c>
      <c r="D1" s="7" t="s">
        <v>860</v>
      </c>
      <c r="E1" s="7" t="s">
        <v>861</v>
      </c>
      <c r="F1" s="7" t="s">
        <v>862</v>
      </c>
      <c r="G1" s="7" t="s">
        <v>124</v>
      </c>
      <c r="H1" s="8" t="s">
        <v>863</v>
      </c>
    </row>
    <row r="2">
      <c r="A2" s="9" t="s">
        <v>864</v>
      </c>
      <c r="B2" s="21" t="s">
        <v>865</v>
      </c>
      <c r="C2" s="21">
        <v>20.0</v>
      </c>
      <c r="D2" s="10" t="s">
        <v>866</v>
      </c>
      <c r="E2" s="22">
        <v>8000.0</v>
      </c>
      <c r="F2" s="22">
        <f t="shared" ref="F2:F18" si="1">E2-(E2*0.2)</f>
        <v>6400</v>
      </c>
      <c r="G2" s="22">
        <f t="shared" ref="G2:G18" si="2">E2*1.2</f>
        <v>9600</v>
      </c>
      <c r="H2" s="23">
        <f>C2*GASTOS!E$2</f>
        <v>11000</v>
      </c>
    </row>
    <row r="3">
      <c r="A3" s="13" t="s">
        <v>867</v>
      </c>
      <c r="B3" s="24" t="s">
        <v>77</v>
      </c>
      <c r="C3" s="24">
        <v>20.0</v>
      </c>
      <c r="D3" s="14" t="s">
        <v>866</v>
      </c>
      <c r="E3" s="25">
        <v>11000.0</v>
      </c>
      <c r="F3" s="25">
        <f t="shared" si="1"/>
        <v>8800</v>
      </c>
      <c r="G3" s="25">
        <f t="shared" si="2"/>
        <v>13200</v>
      </c>
      <c r="H3" s="26">
        <f>C3*GASTOS!E$2</f>
        <v>11000</v>
      </c>
    </row>
    <row r="4">
      <c r="A4" s="9" t="s">
        <v>868</v>
      </c>
      <c r="B4" s="21" t="s">
        <v>40</v>
      </c>
      <c r="C4" s="21">
        <v>20.0</v>
      </c>
      <c r="D4" s="10" t="s">
        <v>866</v>
      </c>
      <c r="E4" s="22">
        <v>8000.0</v>
      </c>
      <c r="F4" s="22">
        <f t="shared" si="1"/>
        <v>6400</v>
      </c>
      <c r="G4" s="22">
        <f t="shared" si="2"/>
        <v>9600</v>
      </c>
      <c r="H4" s="23">
        <f>C4*GASTOS!E$2</f>
        <v>11000</v>
      </c>
    </row>
    <row r="5">
      <c r="A5" s="13" t="s">
        <v>869</v>
      </c>
      <c r="B5" s="24" t="s">
        <v>436</v>
      </c>
      <c r="C5" s="24">
        <v>24.0</v>
      </c>
      <c r="D5" s="14" t="s">
        <v>866</v>
      </c>
      <c r="E5" s="25">
        <v>8000.0</v>
      </c>
      <c r="F5" s="25">
        <f t="shared" si="1"/>
        <v>6400</v>
      </c>
      <c r="G5" s="25">
        <f t="shared" si="2"/>
        <v>9600</v>
      </c>
      <c r="H5" s="26">
        <f>C5*GASTOS!E$2</f>
        <v>13200</v>
      </c>
    </row>
    <row r="6">
      <c r="A6" s="9" t="s">
        <v>870</v>
      </c>
      <c r="B6" s="21" t="s">
        <v>633</v>
      </c>
      <c r="C6" s="21">
        <v>30.0</v>
      </c>
      <c r="D6" s="10" t="s">
        <v>866</v>
      </c>
      <c r="E6" s="22">
        <v>8000.0</v>
      </c>
      <c r="F6" s="22">
        <f t="shared" si="1"/>
        <v>6400</v>
      </c>
      <c r="G6" s="22">
        <f t="shared" si="2"/>
        <v>9600</v>
      </c>
      <c r="H6" s="23">
        <f>C6*GASTOS!E$2</f>
        <v>16500</v>
      </c>
    </row>
    <row r="7">
      <c r="A7" s="13" t="s">
        <v>871</v>
      </c>
      <c r="B7" s="24" t="s">
        <v>872</v>
      </c>
      <c r="C7" s="24">
        <v>20.0</v>
      </c>
      <c r="D7" s="14" t="s">
        <v>873</v>
      </c>
      <c r="E7" s="25">
        <v>8000.0</v>
      </c>
      <c r="F7" s="25">
        <f t="shared" si="1"/>
        <v>6400</v>
      </c>
      <c r="G7" s="25">
        <f t="shared" si="2"/>
        <v>9600</v>
      </c>
      <c r="H7" s="26">
        <f>C7*GASTOS!E$2</f>
        <v>11000</v>
      </c>
    </row>
    <row r="8">
      <c r="A8" s="9" t="s">
        <v>874</v>
      </c>
      <c r="B8" s="21" t="s">
        <v>96</v>
      </c>
      <c r="C8" s="21">
        <v>20.0</v>
      </c>
      <c r="D8" s="10" t="s">
        <v>873</v>
      </c>
      <c r="E8" s="22">
        <v>8000.0</v>
      </c>
      <c r="F8" s="22">
        <f t="shared" si="1"/>
        <v>6400</v>
      </c>
      <c r="G8" s="22">
        <f t="shared" si="2"/>
        <v>9600</v>
      </c>
      <c r="H8" s="23">
        <f>C8*GASTOS!E$2</f>
        <v>11000</v>
      </c>
    </row>
    <row r="9">
      <c r="A9" s="13" t="s">
        <v>875</v>
      </c>
      <c r="B9" s="24" t="s">
        <v>28</v>
      </c>
      <c r="C9" s="24">
        <v>20.0</v>
      </c>
      <c r="D9" s="14" t="s">
        <v>873</v>
      </c>
      <c r="E9" s="25">
        <v>7500.0</v>
      </c>
      <c r="F9" s="25">
        <f t="shared" si="1"/>
        <v>6000</v>
      </c>
      <c r="G9" s="25">
        <f t="shared" si="2"/>
        <v>9000</v>
      </c>
      <c r="H9" s="26">
        <f>C9*GASTOS!E$2</f>
        <v>11000</v>
      </c>
    </row>
    <row r="10">
      <c r="A10" s="9" t="s">
        <v>876</v>
      </c>
      <c r="B10" s="21" t="s">
        <v>122</v>
      </c>
      <c r="C10" s="21">
        <v>20.0</v>
      </c>
      <c r="D10" s="10" t="s">
        <v>873</v>
      </c>
      <c r="E10" s="22">
        <v>8000.0</v>
      </c>
      <c r="F10" s="22">
        <f t="shared" si="1"/>
        <v>6400</v>
      </c>
      <c r="G10" s="22">
        <f t="shared" si="2"/>
        <v>9600</v>
      </c>
      <c r="H10" s="23">
        <f>C10*GASTOS!E$2</f>
        <v>11000</v>
      </c>
    </row>
    <row r="11">
      <c r="A11" s="13" t="s">
        <v>877</v>
      </c>
      <c r="B11" s="24" t="s">
        <v>878</v>
      </c>
      <c r="C11" s="24">
        <v>20.0</v>
      </c>
      <c r="D11" s="14" t="s">
        <v>873</v>
      </c>
      <c r="E11" s="25">
        <v>6500.0</v>
      </c>
      <c r="F11" s="25">
        <f t="shared" si="1"/>
        <v>5200</v>
      </c>
      <c r="G11" s="25">
        <f t="shared" si="2"/>
        <v>7800</v>
      </c>
      <c r="H11" s="26">
        <f>C11*GASTOS!E$2</f>
        <v>11000</v>
      </c>
    </row>
    <row r="12">
      <c r="A12" s="9" t="s">
        <v>879</v>
      </c>
      <c r="B12" s="21" t="s">
        <v>880</v>
      </c>
      <c r="C12" s="21">
        <v>16.0</v>
      </c>
      <c r="D12" s="10" t="s">
        <v>873</v>
      </c>
      <c r="E12" s="22">
        <v>8000.0</v>
      </c>
      <c r="F12" s="22">
        <f t="shared" si="1"/>
        <v>6400</v>
      </c>
      <c r="G12" s="22">
        <f t="shared" si="2"/>
        <v>9600</v>
      </c>
      <c r="H12" s="23">
        <f>C12*GASTOS!E$2</f>
        <v>8800</v>
      </c>
    </row>
    <row r="13">
      <c r="A13" s="13" t="s">
        <v>881</v>
      </c>
      <c r="B13" s="24" t="s">
        <v>882</v>
      </c>
      <c r="C13" s="24">
        <v>16.0</v>
      </c>
      <c r="D13" s="14" t="s">
        <v>883</v>
      </c>
      <c r="E13" s="25">
        <v>8000.0</v>
      </c>
      <c r="F13" s="25">
        <f t="shared" si="1"/>
        <v>6400</v>
      </c>
      <c r="G13" s="25">
        <f t="shared" si="2"/>
        <v>9600</v>
      </c>
      <c r="H13" s="26">
        <f>C13*GASTOS!E$2</f>
        <v>8800</v>
      </c>
    </row>
    <row r="14">
      <c r="A14" s="9" t="s">
        <v>884</v>
      </c>
      <c r="B14" s="21" t="s">
        <v>61</v>
      </c>
      <c r="C14" s="21">
        <v>25.0</v>
      </c>
      <c r="D14" s="10" t="s">
        <v>883</v>
      </c>
      <c r="E14" s="22">
        <v>10000.0</v>
      </c>
      <c r="F14" s="22">
        <f t="shared" si="1"/>
        <v>8000</v>
      </c>
      <c r="G14" s="22">
        <f t="shared" si="2"/>
        <v>12000</v>
      </c>
      <c r="H14" s="23">
        <f>C14*GASTOS!E$2</f>
        <v>13750</v>
      </c>
    </row>
    <row r="15">
      <c r="A15" s="13" t="s">
        <v>885</v>
      </c>
      <c r="B15" s="24" t="s">
        <v>566</v>
      </c>
      <c r="C15" s="24">
        <v>16.0</v>
      </c>
      <c r="D15" s="14" t="s">
        <v>883</v>
      </c>
      <c r="E15" s="25">
        <v>8000.0</v>
      </c>
      <c r="F15" s="25">
        <f t="shared" si="1"/>
        <v>6400</v>
      </c>
      <c r="G15" s="25">
        <f t="shared" si="2"/>
        <v>9600</v>
      </c>
      <c r="H15" s="26">
        <f>C15*GASTOS!E$2</f>
        <v>8800</v>
      </c>
    </row>
    <row r="16">
      <c r="A16" s="9" t="s">
        <v>886</v>
      </c>
      <c r="B16" s="21" t="s">
        <v>140</v>
      </c>
      <c r="C16" s="21">
        <v>20.0</v>
      </c>
      <c r="D16" s="10" t="s">
        <v>883</v>
      </c>
      <c r="E16" s="22">
        <v>10500.0</v>
      </c>
      <c r="F16" s="22">
        <f t="shared" si="1"/>
        <v>8400</v>
      </c>
      <c r="G16" s="22">
        <f t="shared" si="2"/>
        <v>12600</v>
      </c>
      <c r="H16" s="23">
        <f>C16*GASTOS!E$2</f>
        <v>11000</v>
      </c>
    </row>
    <row r="17">
      <c r="A17" s="13" t="s">
        <v>887</v>
      </c>
      <c r="B17" s="24" t="s">
        <v>888</v>
      </c>
      <c r="C17" s="24">
        <v>40.0</v>
      </c>
      <c r="D17" s="14" t="s">
        <v>883</v>
      </c>
      <c r="E17" s="25">
        <v>8000.0</v>
      </c>
      <c r="F17" s="25">
        <f t="shared" si="1"/>
        <v>6400</v>
      </c>
      <c r="G17" s="25">
        <f t="shared" si="2"/>
        <v>9600</v>
      </c>
      <c r="H17" s="26">
        <f>C17*GASTOS!E$2</f>
        <v>22000</v>
      </c>
    </row>
    <row r="18">
      <c r="A18" s="27" t="s">
        <v>889</v>
      </c>
      <c r="B18" s="28" t="s">
        <v>52</v>
      </c>
      <c r="C18" s="28">
        <v>20.0</v>
      </c>
      <c r="D18" s="29" t="s">
        <v>883</v>
      </c>
      <c r="E18" s="30">
        <v>8000.0</v>
      </c>
      <c r="F18" s="30">
        <f t="shared" si="1"/>
        <v>6400</v>
      </c>
      <c r="G18" s="30">
        <f t="shared" si="2"/>
        <v>9600</v>
      </c>
      <c r="H18" s="31">
        <f>C18*GASTOS!E$2</f>
        <v>11000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D2:D18">
      <formula1>"Administración,Pedagogía,Informática"</formula1>
    </dataValidation>
    <dataValidation type="custom" allowBlank="1" showDropDown="1" sqref="C2:C18 E2:H18">
      <formula1>AND(ISNUMBER(C2),(NOT(OR(NOT(ISERROR(DATEVALUE(C2))), AND(ISNUMBER(C2), LEFT(CELL("format", C2))="D")))))</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44.71"/>
    <col customWidth="1" min="3" max="4" width="7.86"/>
    <col customWidth="1" min="5" max="5" width="47.57"/>
    <col customWidth="1" min="6" max="7" width="30.14"/>
    <col customWidth="1" min="8" max="12" width="20.71"/>
    <col customWidth="1" min="13" max="14" width="23.71"/>
    <col customWidth="1" min="15" max="17" width="20.71"/>
    <col customWidth="1" min="18" max="18" width="43.14"/>
  </cols>
  <sheetData>
    <row r="2">
      <c r="A2" s="1" t="s">
        <v>0</v>
      </c>
      <c r="B2" s="1" t="s">
        <v>1</v>
      </c>
      <c r="C2" s="1" t="s">
        <v>5</v>
      </c>
      <c r="D2" s="1" t="s">
        <v>6</v>
      </c>
      <c r="E2" s="1" t="s">
        <v>12</v>
      </c>
      <c r="F2" s="1" t="s">
        <v>14</v>
      </c>
      <c r="G2" s="1" t="s">
        <v>16</v>
      </c>
      <c r="H2" s="32" t="s">
        <v>890</v>
      </c>
      <c r="I2" s="32" t="s">
        <v>891</v>
      </c>
      <c r="J2" s="32" t="s">
        <v>892</v>
      </c>
      <c r="K2" s="32" t="s">
        <v>893</v>
      </c>
      <c r="L2" s="32" t="s">
        <v>894</v>
      </c>
      <c r="M2" s="32" t="s">
        <v>895</v>
      </c>
      <c r="N2" s="32" t="s">
        <v>896</v>
      </c>
      <c r="O2" s="32" t="s">
        <v>897</v>
      </c>
      <c r="P2" s="32" t="s">
        <v>898</v>
      </c>
      <c r="Q2" s="32" t="s">
        <v>899</v>
      </c>
      <c r="R2" s="32" t="s">
        <v>900</v>
      </c>
    </row>
    <row r="3">
      <c r="A3" s="2" t="s">
        <v>33</v>
      </c>
      <c r="B3" s="2" t="s">
        <v>34</v>
      </c>
      <c r="C3" s="2" t="s">
        <v>38</v>
      </c>
      <c r="D3" s="2">
        <v>36.0</v>
      </c>
      <c r="E3" s="2" t="s">
        <v>40</v>
      </c>
      <c r="F3" s="2" t="s">
        <v>41</v>
      </c>
      <c r="G3" s="2" t="s">
        <v>30</v>
      </c>
      <c r="H3" s="3">
        <v>5.0</v>
      </c>
      <c r="I3" s="3">
        <v>5.0</v>
      </c>
      <c r="J3" s="3">
        <v>5.0</v>
      </c>
      <c r="K3" s="3">
        <v>5.0</v>
      </c>
      <c r="L3" s="3">
        <v>4.0</v>
      </c>
      <c r="M3" s="3" t="s">
        <v>901</v>
      </c>
      <c r="N3" s="3" t="s">
        <v>902</v>
      </c>
      <c r="O3" s="3">
        <v>4.0</v>
      </c>
      <c r="P3" s="3" t="s">
        <v>903</v>
      </c>
      <c r="Q3" s="3">
        <v>4.0</v>
      </c>
      <c r="R3" s="3"/>
    </row>
    <row r="4">
      <c r="A4" s="2" t="s">
        <v>56</v>
      </c>
      <c r="B4" s="2" t="s">
        <v>57</v>
      </c>
      <c r="C4" s="2" t="s">
        <v>26</v>
      </c>
      <c r="D4" s="2">
        <v>48.0</v>
      </c>
      <c r="E4" s="2" t="s">
        <v>61</v>
      </c>
      <c r="F4" s="2" t="s">
        <v>62</v>
      </c>
      <c r="G4" s="2" t="s">
        <v>53</v>
      </c>
      <c r="H4" s="3">
        <v>4.0</v>
      </c>
      <c r="I4" s="3">
        <v>4.0</v>
      </c>
      <c r="J4" s="3">
        <v>4.0</v>
      </c>
      <c r="K4" s="3">
        <v>4.0</v>
      </c>
      <c r="L4" s="3">
        <v>4.0</v>
      </c>
      <c r="M4" s="3" t="s">
        <v>904</v>
      </c>
      <c r="N4" s="3" t="s">
        <v>902</v>
      </c>
      <c r="O4" s="3">
        <v>5.0</v>
      </c>
      <c r="P4" s="3" t="s">
        <v>903</v>
      </c>
      <c r="Q4" s="3">
        <v>4.0</v>
      </c>
      <c r="R4" s="3" t="s">
        <v>905</v>
      </c>
    </row>
    <row r="5">
      <c r="A5" s="2" t="s">
        <v>70</v>
      </c>
      <c r="B5" s="2" t="s">
        <v>71</v>
      </c>
      <c r="C5" s="2" t="s">
        <v>38</v>
      </c>
      <c r="D5" s="2">
        <v>51.0</v>
      </c>
      <c r="E5" s="2" t="s">
        <v>40</v>
      </c>
      <c r="F5" s="2" t="s">
        <v>41</v>
      </c>
      <c r="G5" s="2" t="s">
        <v>30</v>
      </c>
      <c r="H5" s="3">
        <v>5.0</v>
      </c>
      <c r="I5" s="3">
        <v>5.0</v>
      </c>
      <c r="J5" s="3">
        <v>5.0</v>
      </c>
      <c r="K5" s="3">
        <v>5.0</v>
      </c>
      <c r="L5" s="3">
        <v>4.0</v>
      </c>
      <c r="M5" s="3" t="s">
        <v>901</v>
      </c>
      <c r="N5" s="3" t="s">
        <v>902</v>
      </c>
      <c r="O5" s="3">
        <v>4.0</v>
      </c>
      <c r="P5" s="3" t="s">
        <v>903</v>
      </c>
      <c r="Q5" s="3">
        <v>5.0</v>
      </c>
      <c r="R5" s="3"/>
    </row>
    <row r="6">
      <c r="A6" s="2" t="s">
        <v>83</v>
      </c>
      <c r="B6" s="2" t="s">
        <v>84</v>
      </c>
      <c r="C6" s="2" t="s">
        <v>38</v>
      </c>
      <c r="D6" s="2">
        <v>30.0</v>
      </c>
      <c r="E6" s="2" t="s">
        <v>40</v>
      </c>
      <c r="F6" s="2" t="s">
        <v>41</v>
      </c>
      <c r="G6" s="2" t="s">
        <v>30</v>
      </c>
      <c r="H6" s="3">
        <v>5.0</v>
      </c>
      <c r="I6" s="3">
        <v>5.0</v>
      </c>
      <c r="J6" s="3">
        <v>5.0</v>
      </c>
      <c r="K6" s="3">
        <v>5.0</v>
      </c>
      <c r="L6" s="3">
        <v>4.0</v>
      </c>
      <c r="M6" s="3" t="s">
        <v>901</v>
      </c>
      <c r="N6" s="3" t="s">
        <v>902</v>
      </c>
      <c r="O6" s="3">
        <v>4.0</v>
      </c>
      <c r="P6" s="3" t="s">
        <v>903</v>
      </c>
      <c r="Q6" s="3">
        <v>4.0</v>
      </c>
      <c r="R6" s="3"/>
    </row>
    <row r="7">
      <c r="A7" s="2" t="s">
        <v>91</v>
      </c>
      <c r="B7" s="2" t="s">
        <v>92</v>
      </c>
      <c r="C7" s="2" t="s">
        <v>38</v>
      </c>
      <c r="D7" s="2">
        <v>30.0</v>
      </c>
      <c r="E7" s="2" t="s">
        <v>61</v>
      </c>
      <c r="F7" s="2" t="s">
        <v>62</v>
      </c>
      <c r="G7" s="2" t="s">
        <v>53</v>
      </c>
      <c r="H7" s="3">
        <v>3.0</v>
      </c>
      <c r="I7" s="3">
        <v>3.0</v>
      </c>
      <c r="J7" s="3">
        <v>3.0</v>
      </c>
      <c r="K7" s="3">
        <v>3.0</v>
      </c>
      <c r="L7" s="3">
        <v>3.0</v>
      </c>
      <c r="M7" s="3" t="s">
        <v>904</v>
      </c>
      <c r="N7" s="3" t="s">
        <v>902</v>
      </c>
      <c r="O7" s="3">
        <v>5.0</v>
      </c>
      <c r="P7" s="3" t="s">
        <v>903</v>
      </c>
      <c r="Q7" s="3">
        <v>5.0</v>
      </c>
      <c r="R7" s="3"/>
    </row>
    <row r="8">
      <c r="A8" s="2" t="s">
        <v>93</v>
      </c>
      <c r="B8" s="2" t="s">
        <v>94</v>
      </c>
      <c r="C8" s="2" t="s">
        <v>38</v>
      </c>
      <c r="D8" s="2">
        <v>22.0</v>
      </c>
      <c r="E8" s="2" t="s">
        <v>96</v>
      </c>
      <c r="F8" s="2" t="s">
        <v>97</v>
      </c>
      <c r="G8" s="2" t="s">
        <v>53</v>
      </c>
      <c r="H8" s="3">
        <v>5.0</v>
      </c>
      <c r="I8" s="3">
        <v>5.0</v>
      </c>
      <c r="J8" s="3">
        <v>4.0</v>
      </c>
      <c r="K8" s="3">
        <v>5.0</v>
      </c>
      <c r="L8" s="3">
        <v>5.0</v>
      </c>
      <c r="M8" s="3" t="s">
        <v>906</v>
      </c>
      <c r="N8" s="3" t="s">
        <v>902</v>
      </c>
      <c r="O8" s="3">
        <v>5.0</v>
      </c>
      <c r="P8" s="3" t="s">
        <v>903</v>
      </c>
      <c r="Q8" s="3">
        <v>4.0</v>
      </c>
      <c r="R8" s="3" t="s">
        <v>907</v>
      </c>
    </row>
    <row r="9">
      <c r="A9" s="2" t="s">
        <v>102</v>
      </c>
      <c r="B9" s="2" t="s">
        <v>103</v>
      </c>
      <c r="C9" s="2" t="s">
        <v>38</v>
      </c>
      <c r="D9" s="2">
        <v>36.0</v>
      </c>
      <c r="E9" s="2" t="s">
        <v>96</v>
      </c>
      <c r="F9" s="2" t="s">
        <v>97</v>
      </c>
      <c r="G9" s="2" t="s">
        <v>53</v>
      </c>
      <c r="H9" s="3">
        <v>5.0</v>
      </c>
      <c r="I9" s="3">
        <v>5.0</v>
      </c>
      <c r="J9" s="3">
        <v>4.0</v>
      </c>
      <c r="K9" s="3">
        <v>5.0</v>
      </c>
      <c r="L9" s="3">
        <v>5.0</v>
      </c>
      <c r="M9" s="3" t="s">
        <v>906</v>
      </c>
      <c r="N9" s="3" t="s">
        <v>901</v>
      </c>
      <c r="O9" s="3">
        <v>5.0</v>
      </c>
      <c r="P9" s="3" t="s">
        <v>903</v>
      </c>
      <c r="Q9" s="3">
        <v>4.0</v>
      </c>
      <c r="R9" s="3" t="s">
        <v>908</v>
      </c>
    </row>
    <row r="10">
      <c r="A10" s="2" t="s">
        <v>104</v>
      </c>
      <c r="B10" s="2" t="s">
        <v>105</v>
      </c>
      <c r="C10" s="2" t="s">
        <v>38</v>
      </c>
      <c r="D10" s="2">
        <v>42.0</v>
      </c>
      <c r="E10" s="2" t="s">
        <v>61</v>
      </c>
      <c r="F10" s="2" t="s">
        <v>62</v>
      </c>
      <c r="G10" s="2" t="s">
        <v>53</v>
      </c>
      <c r="H10" s="3">
        <v>5.0</v>
      </c>
      <c r="I10" s="3">
        <v>5.0</v>
      </c>
      <c r="J10" s="3">
        <v>5.0</v>
      </c>
      <c r="K10" s="3">
        <v>5.0</v>
      </c>
      <c r="L10" s="3">
        <v>5.0</v>
      </c>
      <c r="M10" s="3" t="s">
        <v>904</v>
      </c>
      <c r="N10" s="3" t="s">
        <v>902</v>
      </c>
      <c r="O10" s="3">
        <v>5.0</v>
      </c>
      <c r="P10" s="3" t="s">
        <v>903</v>
      </c>
      <c r="Q10" s="3">
        <v>3.0</v>
      </c>
      <c r="R10" s="3"/>
    </row>
    <row r="11">
      <c r="A11" s="2" t="s">
        <v>110</v>
      </c>
      <c r="B11" s="2" t="s">
        <v>111</v>
      </c>
      <c r="C11" s="2" t="s">
        <v>38</v>
      </c>
      <c r="D11" s="2">
        <v>38.0</v>
      </c>
      <c r="E11" s="2" t="s">
        <v>61</v>
      </c>
      <c r="F11" s="2" t="s">
        <v>62</v>
      </c>
      <c r="G11" s="2" t="s">
        <v>53</v>
      </c>
      <c r="H11" s="3">
        <v>4.0</v>
      </c>
      <c r="I11" s="3">
        <v>4.0</v>
      </c>
      <c r="J11" s="3">
        <v>4.0</v>
      </c>
      <c r="K11" s="3">
        <v>5.0</v>
      </c>
      <c r="L11" s="3">
        <v>5.0</v>
      </c>
      <c r="M11" s="3" t="s">
        <v>904</v>
      </c>
      <c r="N11" s="3" t="s">
        <v>902</v>
      </c>
      <c r="O11" s="3">
        <v>4.0</v>
      </c>
      <c r="P11" s="3" t="s">
        <v>903</v>
      </c>
      <c r="Q11" s="3">
        <v>4.0</v>
      </c>
      <c r="R11" s="3"/>
    </row>
    <row r="12">
      <c r="A12" s="2" t="s">
        <v>116</v>
      </c>
      <c r="B12" s="2" t="s">
        <v>117</v>
      </c>
      <c r="C12" s="2" t="s">
        <v>38</v>
      </c>
      <c r="D12" s="2">
        <v>59.0</v>
      </c>
      <c r="E12" s="2" t="s">
        <v>96</v>
      </c>
      <c r="F12" s="2" t="s">
        <v>97</v>
      </c>
      <c r="G12" s="2" t="s">
        <v>53</v>
      </c>
      <c r="H12" s="3">
        <v>5.0</v>
      </c>
      <c r="I12" s="3">
        <v>5.0</v>
      </c>
      <c r="J12" s="3">
        <v>4.0</v>
      </c>
      <c r="K12" s="3">
        <v>5.0</v>
      </c>
      <c r="L12" s="3">
        <v>5.0</v>
      </c>
      <c r="M12" s="3" t="s">
        <v>906</v>
      </c>
      <c r="N12" s="3" t="s">
        <v>901</v>
      </c>
      <c r="O12" s="3">
        <v>5.0</v>
      </c>
      <c r="P12" s="3" t="s">
        <v>903</v>
      </c>
      <c r="Q12" s="3">
        <v>4.0</v>
      </c>
      <c r="R12" s="3"/>
    </row>
    <row r="13">
      <c r="A13" s="2" t="s">
        <v>118</v>
      </c>
      <c r="B13" s="2" t="s">
        <v>119</v>
      </c>
      <c r="C13" s="2" t="s">
        <v>38</v>
      </c>
      <c r="D13" s="2">
        <v>22.0</v>
      </c>
      <c r="E13" s="2" t="s">
        <v>122</v>
      </c>
      <c r="F13" s="2" t="s">
        <v>123</v>
      </c>
      <c r="G13" s="2" t="s">
        <v>124</v>
      </c>
      <c r="H13" s="3">
        <v>4.0</v>
      </c>
      <c r="I13" s="3">
        <v>5.0</v>
      </c>
      <c r="J13" s="3">
        <v>5.0</v>
      </c>
      <c r="K13" s="3">
        <v>5.0</v>
      </c>
      <c r="L13" s="3">
        <v>5.0</v>
      </c>
      <c r="M13" s="3" t="s">
        <v>901</v>
      </c>
      <c r="N13" s="3" t="s">
        <v>902</v>
      </c>
      <c r="O13" s="3">
        <v>5.0</v>
      </c>
      <c r="P13" s="3" t="s">
        <v>909</v>
      </c>
      <c r="Q13" s="3">
        <v>4.0</v>
      </c>
      <c r="R13" s="3" t="s">
        <v>910</v>
      </c>
    </row>
    <row r="14">
      <c r="A14" s="2" t="s">
        <v>130</v>
      </c>
      <c r="B14" s="2" t="s">
        <v>131</v>
      </c>
      <c r="C14" s="2" t="s">
        <v>38</v>
      </c>
      <c r="D14" s="2">
        <v>42.0</v>
      </c>
      <c r="E14" s="2" t="s">
        <v>122</v>
      </c>
      <c r="F14" s="2" t="s">
        <v>123</v>
      </c>
      <c r="G14" s="2" t="s">
        <v>124</v>
      </c>
      <c r="H14" s="3">
        <v>5.0</v>
      </c>
      <c r="I14" s="3">
        <v>5.0</v>
      </c>
      <c r="J14" s="3">
        <v>5.0</v>
      </c>
      <c r="K14" s="3">
        <v>5.0</v>
      </c>
      <c r="L14" s="3">
        <v>5.0</v>
      </c>
      <c r="M14" s="3" t="s">
        <v>901</v>
      </c>
      <c r="N14" s="3" t="s">
        <v>902</v>
      </c>
      <c r="O14" s="3">
        <v>4.0</v>
      </c>
      <c r="P14" s="3" t="s">
        <v>909</v>
      </c>
      <c r="Q14" s="3">
        <v>4.0</v>
      </c>
      <c r="R14" s="3" t="s">
        <v>910</v>
      </c>
    </row>
    <row r="15">
      <c r="A15" s="2" t="s">
        <v>136</v>
      </c>
      <c r="B15" s="2" t="s">
        <v>137</v>
      </c>
      <c r="C15" s="2" t="s">
        <v>38</v>
      </c>
      <c r="D15" s="2">
        <v>31.0</v>
      </c>
      <c r="E15" s="2" t="s">
        <v>96</v>
      </c>
      <c r="F15" s="2" t="s">
        <v>97</v>
      </c>
      <c r="G15" s="2" t="s">
        <v>53</v>
      </c>
      <c r="H15" s="3">
        <v>5.0</v>
      </c>
      <c r="I15" s="3">
        <v>5.0</v>
      </c>
      <c r="J15" s="3">
        <v>4.0</v>
      </c>
      <c r="K15" s="3">
        <v>5.0</v>
      </c>
      <c r="L15" s="3">
        <v>5.0</v>
      </c>
      <c r="M15" s="3" t="s">
        <v>906</v>
      </c>
      <c r="N15" s="3" t="s">
        <v>901</v>
      </c>
      <c r="O15" s="3">
        <v>5.0</v>
      </c>
      <c r="P15" s="3" t="s">
        <v>903</v>
      </c>
      <c r="Q15" s="3">
        <v>4.0</v>
      </c>
      <c r="R15" s="3"/>
    </row>
    <row r="16">
      <c r="A16" s="2" t="s">
        <v>143</v>
      </c>
      <c r="B16" s="2" t="s">
        <v>144</v>
      </c>
      <c r="C16" s="2" t="s">
        <v>38</v>
      </c>
      <c r="D16" s="2">
        <v>25.0</v>
      </c>
      <c r="E16" s="2" t="s">
        <v>40</v>
      </c>
      <c r="F16" s="2" t="s">
        <v>41</v>
      </c>
      <c r="G16" s="2" t="s">
        <v>30</v>
      </c>
      <c r="H16" s="3">
        <v>5.0</v>
      </c>
      <c r="I16" s="3">
        <v>5.0</v>
      </c>
      <c r="J16" s="3">
        <v>5.0</v>
      </c>
      <c r="K16" s="3">
        <v>5.0</v>
      </c>
      <c r="L16" s="3">
        <v>5.0</v>
      </c>
      <c r="M16" s="3" t="s">
        <v>902</v>
      </c>
      <c r="N16" s="3" t="s">
        <v>901</v>
      </c>
      <c r="O16" s="3">
        <v>4.0</v>
      </c>
      <c r="P16" s="3" t="s">
        <v>903</v>
      </c>
      <c r="Q16" s="3">
        <v>3.0</v>
      </c>
      <c r="R16" s="3"/>
    </row>
    <row r="17">
      <c r="A17" s="2" t="s">
        <v>145</v>
      </c>
      <c r="B17" s="5" t="s">
        <v>146</v>
      </c>
      <c r="C17" s="2" t="s">
        <v>38</v>
      </c>
      <c r="D17" s="2">
        <v>24.0</v>
      </c>
      <c r="E17" s="2" t="s">
        <v>96</v>
      </c>
      <c r="F17" s="2" t="s">
        <v>97</v>
      </c>
      <c r="G17" s="2" t="s">
        <v>53</v>
      </c>
      <c r="H17" s="3">
        <v>5.0</v>
      </c>
      <c r="I17" s="3">
        <v>5.0</v>
      </c>
      <c r="J17" s="3">
        <v>4.0</v>
      </c>
      <c r="K17" s="3">
        <v>5.0</v>
      </c>
      <c r="L17" s="3">
        <v>5.0</v>
      </c>
      <c r="M17" s="3" t="s">
        <v>906</v>
      </c>
      <c r="N17" s="3" t="s">
        <v>901</v>
      </c>
      <c r="O17" s="3">
        <v>5.0</v>
      </c>
      <c r="P17" s="3" t="s">
        <v>903</v>
      </c>
      <c r="Q17" s="3">
        <v>4.0</v>
      </c>
      <c r="R17" s="3"/>
    </row>
    <row r="18">
      <c r="A18" s="2" t="s">
        <v>147</v>
      </c>
      <c r="B18" s="2" t="s">
        <v>148</v>
      </c>
      <c r="C18" s="2" t="s">
        <v>38</v>
      </c>
      <c r="D18" s="2">
        <v>37.0</v>
      </c>
      <c r="E18" s="2" t="s">
        <v>96</v>
      </c>
      <c r="F18" s="2" t="s">
        <v>97</v>
      </c>
      <c r="G18" s="2" t="s">
        <v>53</v>
      </c>
      <c r="H18" s="3">
        <v>5.0</v>
      </c>
      <c r="I18" s="3">
        <v>5.0</v>
      </c>
      <c r="J18" s="3">
        <v>5.0</v>
      </c>
      <c r="K18" s="3">
        <v>5.0</v>
      </c>
      <c r="L18" s="3">
        <v>5.0</v>
      </c>
      <c r="M18" s="3" t="s">
        <v>906</v>
      </c>
      <c r="N18" s="3" t="s">
        <v>901</v>
      </c>
      <c r="O18" s="3">
        <v>5.0</v>
      </c>
      <c r="P18" s="3" t="s">
        <v>903</v>
      </c>
      <c r="Q18" s="3">
        <v>4.0</v>
      </c>
      <c r="R18" s="3" t="s">
        <v>908</v>
      </c>
    </row>
    <row r="19">
      <c r="A19" s="2" t="s">
        <v>151</v>
      </c>
      <c r="B19" s="2" t="s">
        <v>152</v>
      </c>
      <c r="C19" s="2" t="s">
        <v>38</v>
      </c>
      <c r="D19" s="2">
        <v>59.0</v>
      </c>
      <c r="E19" s="2" t="s">
        <v>122</v>
      </c>
      <c r="F19" s="2" t="s">
        <v>123</v>
      </c>
      <c r="G19" s="2" t="s">
        <v>124</v>
      </c>
      <c r="H19" s="3">
        <v>5.0</v>
      </c>
      <c r="I19" s="3">
        <v>5.0</v>
      </c>
      <c r="J19" s="3">
        <v>5.0</v>
      </c>
      <c r="K19" s="3">
        <v>5.0</v>
      </c>
      <c r="L19" s="3">
        <v>5.0</v>
      </c>
      <c r="M19" s="3" t="s">
        <v>901</v>
      </c>
      <c r="N19" s="3" t="s">
        <v>902</v>
      </c>
      <c r="O19" s="3">
        <v>4.0</v>
      </c>
      <c r="P19" s="3" t="s">
        <v>903</v>
      </c>
      <c r="Q19" s="3">
        <v>4.0</v>
      </c>
      <c r="R19" s="3"/>
    </row>
    <row r="20">
      <c r="A20" s="2" t="s">
        <v>153</v>
      </c>
      <c r="B20" s="2" t="s">
        <v>154</v>
      </c>
      <c r="C20" s="2" t="s">
        <v>26</v>
      </c>
      <c r="D20" s="2">
        <v>53.0</v>
      </c>
      <c r="E20" s="2" t="s">
        <v>61</v>
      </c>
      <c r="F20" s="2" t="s">
        <v>62</v>
      </c>
      <c r="G20" s="2" t="s">
        <v>53</v>
      </c>
      <c r="H20" s="3">
        <v>4.0</v>
      </c>
      <c r="I20" s="3">
        <v>4.0</v>
      </c>
      <c r="J20" s="3">
        <v>4.0</v>
      </c>
      <c r="K20" s="3">
        <v>5.0</v>
      </c>
      <c r="L20" s="3">
        <v>5.0</v>
      </c>
      <c r="M20" s="3" t="s">
        <v>901</v>
      </c>
      <c r="N20" s="3" t="s">
        <v>902</v>
      </c>
      <c r="O20" s="3">
        <v>5.0</v>
      </c>
      <c r="P20" s="3" t="s">
        <v>903</v>
      </c>
      <c r="Q20" s="3">
        <v>4.0</v>
      </c>
      <c r="R20" s="3" t="s">
        <v>911</v>
      </c>
    </row>
    <row r="21" ht="15.75" customHeight="1">
      <c r="A21" s="2" t="s">
        <v>155</v>
      </c>
      <c r="B21" s="2" t="s">
        <v>156</v>
      </c>
      <c r="C21" s="2" t="s">
        <v>38</v>
      </c>
      <c r="D21" s="2">
        <v>32.0</v>
      </c>
      <c r="E21" s="2" t="s">
        <v>96</v>
      </c>
      <c r="F21" s="2" t="s">
        <v>97</v>
      </c>
      <c r="G21" s="2" t="s">
        <v>53</v>
      </c>
      <c r="H21" s="3">
        <v>5.0</v>
      </c>
      <c r="I21" s="3">
        <v>4.0</v>
      </c>
      <c r="J21" s="3">
        <v>5.0</v>
      </c>
      <c r="K21" s="3">
        <v>5.0</v>
      </c>
      <c r="L21" s="3">
        <v>5.0</v>
      </c>
      <c r="M21" s="3" t="s">
        <v>906</v>
      </c>
      <c r="N21" s="3" t="s">
        <v>901</v>
      </c>
      <c r="O21" s="3">
        <v>5.0</v>
      </c>
      <c r="P21" s="3" t="s">
        <v>903</v>
      </c>
      <c r="Q21" s="3">
        <v>5.0</v>
      </c>
      <c r="R21" s="3"/>
    </row>
    <row r="22" ht="15.75" customHeight="1">
      <c r="A22" s="2" t="s">
        <v>157</v>
      </c>
      <c r="B22" s="2" t="s">
        <v>158</v>
      </c>
      <c r="C22" s="2" t="s">
        <v>26</v>
      </c>
      <c r="D22" s="2">
        <v>51.0</v>
      </c>
      <c r="E22" s="2" t="s">
        <v>61</v>
      </c>
      <c r="F22" s="2" t="s">
        <v>62</v>
      </c>
      <c r="G22" s="2" t="s">
        <v>53</v>
      </c>
      <c r="H22" s="3">
        <v>5.0</v>
      </c>
      <c r="I22" s="3">
        <v>5.0</v>
      </c>
      <c r="J22" s="3">
        <v>5.0</v>
      </c>
      <c r="K22" s="3">
        <v>5.0</v>
      </c>
      <c r="L22" s="3">
        <v>5.0</v>
      </c>
      <c r="M22" s="3" t="s">
        <v>901</v>
      </c>
      <c r="N22" s="3" t="s">
        <v>902</v>
      </c>
      <c r="O22" s="3">
        <v>5.0</v>
      </c>
      <c r="P22" s="3" t="s">
        <v>909</v>
      </c>
      <c r="Q22" s="3">
        <v>4.0</v>
      </c>
      <c r="R22" s="3"/>
    </row>
    <row r="23" ht="15.75" customHeight="1">
      <c r="A23" s="2" t="s">
        <v>161</v>
      </c>
      <c r="B23" s="2" t="s">
        <v>162</v>
      </c>
      <c r="C23" s="2" t="s">
        <v>26</v>
      </c>
      <c r="D23" s="2">
        <v>29.0</v>
      </c>
      <c r="E23" s="2" t="s">
        <v>96</v>
      </c>
      <c r="F23" s="2" t="s">
        <v>97</v>
      </c>
      <c r="G23" s="2" t="s">
        <v>53</v>
      </c>
      <c r="H23" s="3">
        <v>5.0</v>
      </c>
      <c r="I23" s="3">
        <v>4.0</v>
      </c>
      <c r="J23" s="3">
        <v>5.0</v>
      </c>
      <c r="K23" s="3">
        <v>5.0</v>
      </c>
      <c r="L23" s="3">
        <v>5.0</v>
      </c>
      <c r="M23" s="3" t="s">
        <v>906</v>
      </c>
      <c r="N23" s="3" t="s">
        <v>901</v>
      </c>
      <c r="O23" s="3">
        <v>5.0</v>
      </c>
      <c r="P23" s="3" t="s">
        <v>903</v>
      </c>
      <c r="Q23" s="3">
        <v>5.0</v>
      </c>
      <c r="R23" s="3"/>
    </row>
    <row r="24" ht="15.75" customHeight="1">
      <c r="A24" s="2" t="s">
        <v>165</v>
      </c>
      <c r="B24" s="2" t="s">
        <v>166</v>
      </c>
      <c r="C24" s="2" t="s">
        <v>38</v>
      </c>
      <c r="D24" s="2">
        <v>29.0</v>
      </c>
      <c r="E24" s="2" t="s">
        <v>122</v>
      </c>
      <c r="F24" s="2" t="s">
        <v>123</v>
      </c>
      <c r="G24" s="2" t="s">
        <v>124</v>
      </c>
      <c r="H24" s="3">
        <v>5.0</v>
      </c>
      <c r="I24" s="3">
        <v>5.0</v>
      </c>
      <c r="J24" s="3">
        <v>5.0</v>
      </c>
      <c r="K24" s="3">
        <v>5.0</v>
      </c>
      <c r="L24" s="3">
        <v>5.0</v>
      </c>
      <c r="M24" s="3" t="s">
        <v>901</v>
      </c>
      <c r="N24" s="3" t="s">
        <v>902</v>
      </c>
      <c r="O24" s="3">
        <v>3.0</v>
      </c>
      <c r="P24" s="3" t="s">
        <v>909</v>
      </c>
      <c r="Q24" s="3">
        <v>4.0</v>
      </c>
      <c r="R24" s="3" t="s">
        <v>912</v>
      </c>
    </row>
    <row r="25" ht="15.75" customHeight="1">
      <c r="A25" s="2" t="s">
        <v>178</v>
      </c>
      <c r="B25" s="2" t="s">
        <v>179</v>
      </c>
      <c r="C25" s="2" t="s">
        <v>26</v>
      </c>
      <c r="D25" s="2">
        <v>44.0</v>
      </c>
      <c r="E25" s="2" t="s">
        <v>122</v>
      </c>
      <c r="F25" s="2" t="s">
        <v>123</v>
      </c>
      <c r="G25" s="2" t="s">
        <v>124</v>
      </c>
      <c r="H25" s="3">
        <v>5.0</v>
      </c>
      <c r="I25" s="3">
        <v>5.0</v>
      </c>
      <c r="J25" s="3">
        <v>5.0</v>
      </c>
      <c r="K25" s="3">
        <v>5.0</v>
      </c>
      <c r="L25" s="3">
        <v>5.0</v>
      </c>
      <c r="M25" s="3" t="s">
        <v>901</v>
      </c>
      <c r="N25" s="3" t="s">
        <v>902</v>
      </c>
      <c r="O25" s="3">
        <v>4.0</v>
      </c>
      <c r="P25" s="3" t="s">
        <v>903</v>
      </c>
      <c r="Q25" s="3">
        <v>4.0</v>
      </c>
      <c r="R25" s="3"/>
    </row>
    <row r="26" ht="15.75" customHeight="1">
      <c r="A26" s="2" t="s">
        <v>182</v>
      </c>
      <c r="B26" s="2" t="s">
        <v>183</v>
      </c>
      <c r="C26" s="2" t="s">
        <v>38</v>
      </c>
      <c r="D26" s="2">
        <v>27.0</v>
      </c>
      <c r="E26" s="2" t="s">
        <v>40</v>
      </c>
      <c r="F26" s="2" t="s">
        <v>41</v>
      </c>
      <c r="G26" s="2" t="s">
        <v>30</v>
      </c>
      <c r="H26" s="3">
        <v>5.0</v>
      </c>
      <c r="I26" s="3">
        <v>5.0</v>
      </c>
      <c r="J26" s="3">
        <v>5.0</v>
      </c>
      <c r="K26" s="3">
        <v>5.0</v>
      </c>
      <c r="L26" s="3">
        <v>5.0</v>
      </c>
      <c r="M26" s="3" t="s">
        <v>902</v>
      </c>
      <c r="N26" s="3" t="s">
        <v>901</v>
      </c>
      <c r="O26" s="3">
        <v>5.0</v>
      </c>
      <c r="P26" s="3" t="s">
        <v>903</v>
      </c>
      <c r="Q26" s="3">
        <v>4.0</v>
      </c>
      <c r="R26" s="3"/>
    </row>
    <row r="27" ht="15.75" customHeight="1">
      <c r="A27" s="2" t="s">
        <v>186</v>
      </c>
      <c r="B27" s="2" t="s">
        <v>187</v>
      </c>
      <c r="C27" s="2" t="s">
        <v>26</v>
      </c>
      <c r="D27" s="2">
        <v>43.0</v>
      </c>
      <c r="E27" s="2" t="s">
        <v>122</v>
      </c>
      <c r="F27" s="2" t="s">
        <v>123</v>
      </c>
      <c r="G27" s="2" t="s">
        <v>124</v>
      </c>
      <c r="H27" s="3">
        <v>5.0</v>
      </c>
      <c r="I27" s="3">
        <v>5.0</v>
      </c>
      <c r="J27" s="3">
        <v>5.0</v>
      </c>
      <c r="K27" s="3">
        <v>5.0</v>
      </c>
      <c r="L27" s="3">
        <v>5.0</v>
      </c>
      <c r="M27" s="3" t="s">
        <v>904</v>
      </c>
      <c r="N27" s="3" t="s">
        <v>902</v>
      </c>
      <c r="O27" s="3">
        <v>5.0</v>
      </c>
      <c r="P27" s="3" t="s">
        <v>909</v>
      </c>
      <c r="Q27" s="3">
        <v>2.0</v>
      </c>
      <c r="R27" s="3"/>
    </row>
    <row r="28" ht="15.75" customHeight="1">
      <c r="A28" s="2" t="s">
        <v>190</v>
      </c>
      <c r="B28" s="2" t="s">
        <v>191</v>
      </c>
      <c r="C28" s="2" t="s">
        <v>38</v>
      </c>
      <c r="D28" s="2">
        <v>24.0</v>
      </c>
      <c r="E28" s="2" t="s">
        <v>122</v>
      </c>
      <c r="F28" s="2" t="s">
        <v>123</v>
      </c>
      <c r="G28" s="2" t="s">
        <v>124</v>
      </c>
      <c r="H28" s="3">
        <v>4.0</v>
      </c>
      <c r="I28" s="3">
        <v>5.0</v>
      </c>
      <c r="J28" s="3">
        <v>5.0</v>
      </c>
      <c r="K28" s="3">
        <v>5.0</v>
      </c>
      <c r="L28" s="3">
        <v>5.0</v>
      </c>
      <c r="M28" s="3" t="s">
        <v>904</v>
      </c>
      <c r="N28" s="3" t="s">
        <v>902</v>
      </c>
      <c r="O28" s="3">
        <v>4.0</v>
      </c>
      <c r="P28" s="3" t="s">
        <v>909</v>
      </c>
      <c r="Q28" s="3">
        <v>4.0</v>
      </c>
      <c r="R28" s="3"/>
    </row>
    <row r="29" ht="15.75" customHeight="1">
      <c r="A29" s="2" t="s">
        <v>192</v>
      </c>
      <c r="B29" s="2" t="s">
        <v>193</v>
      </c>
      <c r="C29" s="2" t="s">
        <v>38</v>
      </c>
      <c r="D29" s="2">
        <v>20.0</v>
      </c>
      <c r="E29" s="2" t="s">
        <v>96</v>
      </c>
      <c r="F29" s="2" t="s">
        <v>97</v>
      </c>
      <c r="G29" s="2" t="s">
        <v>53</v>
      </c>
      <c r="H29" s="3">
        <v>5.0</v>
      </c>
      <c r="I29" s="3">
        <v>4.0</v>
      </c>
      <c r="J29" s="3">
        <v>5.0</v>
      </c>
      <c r="K29" s="3">
        <v>5.0</v>
      </c>
      <c r="L29" s="3">
        <v>5.0</v>
      </c>
      <c r="M29" s="3" t="s">
        <v>906</v>
      </c>
      <c r="N29" s="3" t="s">
        <v>901</v>
      </c>
      <c r="O29" s="3">
        <v>5.0</v>
      </c>
      <c r="P29" s="3" t="s">
        <v>903</v>
      </c>
      <c r="Q29" s="3">
        <v>4.0</v>
      </c>
      <c r="R29" s="3"/>
    </row>
    <row r="30" ht="15.75" customHeight="1">
      <c r="A30" s="2" t="s">
        <v>194</v>
      </c>
      <c r="B30" s="2" t="s">
        <v>195</v>
      </c>
      <c r="C30" s="2" t="s">
        <v>38</v>
      </c>
      <c r="D30" s="2">
        <v>25.0</v>
      </c>
      <c r="E30" s="2" t="s">
        <v>122</v>
      </c>
      <c r="F30" s="2" t="s">
        <v>123</v>
      </c>
      <c r="G30" s="2" t="s">
        <v>124</v>
      </c>
      <c r="H30" s="3">
        <v>4.0</v>
      </c>
      <c r="I30" s="3">
        <v>5.0</v>
      </c>
      <c r="J30" s="3">
        <v>5.0</v>
      </c>
      <c r="K30" s="3">
        <v>5.0</v>
      </c>
      <c r="L30" s="3">
        <v>5.0</v>
      </c>
      <c r="M30" s="3" t="s">
        <v>904</v>
      </c>
      <c r="N30" s="3" t="s">
        <v>902</v>
      </c>
      <c r="O30" s="3">
        <v>5.0</v>
      </c>
      <c r="P30" s="3" t="s">
        <v>909</v>
      </c>
      <c r="Q30" s="3">
        <v>4.0</v>
      </c>
      <c r="R30" s="3" t="s">
        <v>912</v>
      </c>
    </row>
    <row r="31" ht="15.75" customHeight="1">
      <c r="A31" s="2" t="s">
        <v>196</v>
      </c>
      <c r="B31" s="2" t="s">
        <v>197</v>
      </c>
      <c r="C31" s="2" t="s">
        <v>38</v>
      </c>
      <c r="D31" s="2">
        <v>37.0</v>
      </c>
      <c r="E31" s="2" t="s">
        <v>40</v>
      </c>
      <c r="F31" s="2" t="s">
        <v>41</v>
      </c>
      <c r="G31" s="2" t="s">
        <v>30</v>
      </c>
      <c r="H31" s="3">
        <v>5.0</v>
      </c>
      <c r="I31" s="3">
        <v>5.0</v>
      </c>
      <c r="J31" s="3">
        <v>5.0</v>
      </c>
      <c r="K31" s="3">
        <v>5.0</v>
      </c>
      <c r="L31" s="3">
        <v>5.0</v>
      </c>
      <c r="M31" s="3" t="s">
        <v>902</v>
      </c>
      <c r="N31" s="3" t="s">
        <v>901</v>
      </c>
      <c r="O31" s="3">
        <v>5.0</v>
      </c>
      <c r="P31" s="3" t="s">
        <v>903</v>
      </c>
      <c r="Q31" s="3">
        <v>4.0</v>
      </c>
      <c r="R31" s="3" t="s">
        <v>913</v>
      </c>
    </row>
    <row r="32" ht="15.75" customHeight="1">
      <c r="A32" s="2" t="s">
        <v>214</v>
      </c>
      <c r="B32" s="2" t="s">
        <v>215</v>
      </c>
      <c r="C32" s="2" t="s">
        <v>26</v>
      </c>
      <c r="D32" s="2">
        <v>36.0</v>
      </c>
      <c r="E32" s="2" t="s">
        <v>96</v>
      </c>
      <c r="F32" s="2" t="s">
        <v>97</v>
      </c>
      <c r="G32" s="2" t="s">
        <v>53</v>
      </c>
      <c r="H32" s="3">
        <v>5.0</v>
      </c>
      <c r="I32" s="3">
        <v>4.0</v>
      </c>
      <c r="J32" s="3">
        <v>5.0</v>
      </c>
      <c r="K32" s="3">
        <v>5.0</v>
      </c>
      <c r="L32" s="3">
        <v>5.0</v>
      </c>
      <c r="M32" s="3" t="s">
        <v>906</v>
      </c>
      <c r="N32" s="3" t="s">
        <v>902</v>
      </c>
      <c r="O32" s="3">
        <v>5.0</v>
      </c>
      <c r="P32" s="3" t="s">
        <v>903</v>
      </c>
      <c r="Q32" s="3">
        <v>3.0</v>
      </c>
      <c r="R32" s="3" t="s">
        <v>914</v>
      </c>
    </row>
    <row r="33" ht="15.75" customHeight="1">
      <c r="A33" s="2" t="s">
        <v>216</v>
      </c>
      <c r="B33" s="2" t="s">
        <v>217</v>
      </c>
      <c r="C33" s="2" t="s">
        <v>38</v>
      </c>
      <c r="D33" s="2">
        <v>56.0</v>
      </c>
      <c r="E33" s="2" t="s">
        <v>96</v>
      </c>
      <c r="F33" s="2" t="s">
        <v>97</v>
      </c>
      <c r="G33" s="2" t="s">
        <v>53</v>
      </c>
      <c r="H33" s="3">
        <v>5.0</v>
      </c>
      <c r="I33" s="3">
        <v>4.0</v>
      </c>
      <c r="J33" s="3">
        <v>5.0</v>
      </c>
      <c r="K33" s="3">
        <v>5.0</v>
      </c>
      <c r="L33" s="3">
        <v>5.0</v>
      </c>
      <c r="M33" s="3" t="s">
        <v>906</v>
      </c>
      <c r="N33" s="3" t="s">
        <v>901</v>
      </c>
      <c r="O33" s="3">
        <v>4.0</v>
      </c>
      <c r="P33" s="3" t="s">
        <v>903</v>
      </c>
      <c r="Q33" s="3">
        <v>2.0</v>
      </c>
      <c r="R33" s="3"/>
    </row>
    <row r="34" ht="15.75" customHeight="1">
      <c r="A34" s="2" t="s">
        <v>218</v>
      </c>
      <c r="B34" s="2" t="s">
        <v>219</v>
      </c>
      <c r="C34" s="2" t="s">
        <v>38</v>
      </c>
      <c r="D34" s="2">
        <v>36.0</v>
      </c>
      <c r="E34" s="2" t="s">
        <v>122</v>
      </c>
      <c r="F34" s="2" t="s">
        <v>123</v>
      </c>
      <c r="G34" s="2" t="s">
        <v>124</v>
      </c>
      <c r="H34" s="3">
        <v>4.0</v>
      </c>
      <c r="I34" s="3">
        <v>5.0</v>
      </c>
      <c r="J34" s="3">
        <v>5.0</v>
      </c>
      <c r="K34" s="3">
        <v>5.0</v>
      </c>
      <c r="L34" s="3">
        <v>5.0</v>
      </c>
      <c r="M34" s="3" t="s">
        <v>904</v>
      </c>
      <c r="N34" s="3" t="s">
        <v>902</v>
      </c>
      <c r="O34" s="3">
        <v>3.0</v>
      </c>
      <c r="P34" s="3" t="s">
        <v>903</v>
      </c>
      <c r="Q34" s="3">
        <v>4.0</v>
      </c>
      <c r="R34" s="3"/>
    </row>
    <row r="35" ht="15.75" customHeight="1">
      <c r="A35" s="2" t="s">
        <v>220</v>
      </c>
      <c r="B35" s="2" t="s">
        <v>221</v>
      </c>
      <c r="C35" s="2" t="s">
        <v>26</v>
      </c>
      <c r="D35" s="2">
        <v>39.0</v>
      </c>
      <c r="E35" s="2" t="s">
        <v>61</v>
      </c>
      <c r="F35" s="2" t="s">
        <v>62</v>
      </c>
      <c r="G35" s="2" t="s">
        <v>53</v>
      </c>
      <c r="H35" s="3">
        <v>4.0</v>
      </c>
      <c r="I35" s="3">
        <v>5.0</v>
      </c>
      <c r="J35" s="3">
        <v>4.0</v>
      </c>
      <c r="K35" s="3">
        <v>5.0</v>
      </c>
      <c r="L35" s="3">
        <v>5.0</v>
      </c>
      <c r="M35" s="3" t="s">
        <v>901</v>
      </c>
      <c r="N35" s="3" t="s">
        <v>902</v>
      </c>
      <c r="O35" s="3">
        <v>5.0</v>
      </c>
      <c r="P35" s="3" t="s">
        <v>903</v>
      </c>
      <c r="Q35" s="3">
        <v>5.0</v>
      </c>
      <c r="R35" s="3" t="s">
        <v>910</v>
      </c>
    </row>
    <row r="36" ht="15.75" customHeight="1">
      <c r="A36" s="2" t="s">
        <v>222</v>
      </c>
      <c r="B36" s="2" t="s">
        <v>223</v>
      </c>
      <c r="C36" s="2" t="s">
        <v>38</v>
      </c>
      <c r="D36" s="2">
        <v>29.0</v>
      </c>
      <c r="E36" s="2" t="s">
        <v>96</v>
      </c>
      <c r="F36" s="2" t="s">
        <v>97</v>
      </c>
      <c r="G36" s="2" t="s">
        <v>53</v>
      </c>
      <c r="H36" s="3">
        <v>5.0</v>
      </c>
      <c r="I36" s="3">
        <v>5.0</v>
      </c>
      <c r="J36" s="3">
        <v>5.0</v>
      </c>
      <c r="K36" s="3">
        <v>5.0</v>
      </c>
      <c r="L36" s="3">
        <v>5.0</v>
      </c>
      <c r="M36" s="3" t="s">
        <v>906</v>
      </c>
      <c r="N36" s="3" t="s">
        <v>901</v>
      </c>
      <c r="O36" s="3">
        <v>4.0</v>
      </c>
      <c r="P36" s="3" t="s">
        <v>903</v>
      </c>
      <c r="Q36" s="3">
        <v>4.0</v>
      </c>
      <c r="R36" s="3"/>
    </row>
    <row r="37" ht="15.75" customHeight="1">
      <c r="A37" s="2" t="s">
        <v>230</v>
      </c>
      <c r="B37" s="2" t="s">
        <v>231</v>
      </c>
      <c r="C37" s="2" t="s">
        <v>26</v>
      </c>
      <c r="D37" s="2">
        <v>20.0</v>
      </c>
      <c r="E37" s="2" t="s">
        <v>96</v>
      </c>
      <c r="F37" s="2" t="s">
        <v>97</v>
      </c>
      <c r="G37" s="2" t="s">
        <v>53</v>
      </c>
      <c r="H37" s="3">
        <v>5.0</v>
      </c>
      <c r="I37" s="3">
        <v>5.0</v>
      </c>
      <c r="J37" s="3">
        <v>5.0</v>
      </c>
      <c r="K37" s="3">
        <v>5.0</v>
      </c>
      <c r="L37" s="3">
        <v>5.0</v>
      </c>
      <c r="M37" s="3" t="s">
        <v>906</v>
      </c>
      <c r="N37" s="3" t="s">
        <v>901</v>
      </c>
      <c r="O37" s="3">
        <v>5.0</v>
      </c>
      <c r="P37" s="3" t="s">
        <v>903</v>
      </c>
      <c r="Q37" s="3">
        <v>2.0</v>
      </c>
      <c r="R37" s="3"/>
    </row>
    <row r="38" ht="15.75" customHeight="1">
      <c r="A38" s="2" t="s">
        <v>238</v>
      </c>
      <c r="B38" s="2" t="s">
        <v>239</v>
      </c>
      <c r="C38" s="2" t="s">
        <v>26</v>
      </c>
      <c r="D38" s="2">
        <v>27.0</v>
      </c>
      <c r="E38" s="2" t="s">
        <v>96</v>
      </c>
      <c r="F38" s="2" t="s">
        <v>97</v>
      </c>
      <c r="G38" s="2" t="s">
        <v>53</v>
      </c>
      <c r="H38" s="3">
        <v>5.0</v>
      </c>
      <c r="I38" s="3">
        <v>5.0</v>
      </c>
      <c r="J38" s="3">
        <v>5.0</v>
      </c>
      <c r="K38" s="3">
        <v>5.0</v>
      </c>
      <c r="L38" s="3">
        <v>5.0</v>
      </c>
      <c r="M38" s="3" t="s">
        <v>906</v>
      </c>
      <c r="N38" s="3" t="s">
        <v>901</v>
      </c>
      <c r="O38" s="3">
        <v>5.0</v>
      </c>
      <c r="P38" s="3" t="s">
        <v>903</v>
      </c>
      <c r="Q38" s="3">
        <v>4.0</v>
      </c>
      <c r="R38" s="3" t="s">
        <v>908</v>
      </c>
    </row>
    <row r="39" ht="15.75" customHeight="1">
      <c r="A39" s="2" t="s">
        <v>240</v>
      </c>
      <c r="B39" s="2" t="s">
        <v>241</v>
      </c>
      <c r="C39" s="2" t="s">
        <v>38</v>
      </c>
      <c r="D39" s="2">
        <v>57.0</v>
      </c>
      <c r="E39" s="2" t="s">
        <v>96</v>
      </c>
      <c r="F39" s="2" t="s">
        <v>97</v>
      </c>
      <c r="G39" s="2" t="s">
        <v>53</v>
      </c>
      <c r="H39" s="3">
        <v>5.0</v>
      </c>
      <c r="I39" s="3">
        <v>5.0</v>
      </c>
      <c r="J39" s="3">
        <v>5.0</v>
      </c>
      <c r="K39" s="3">
        <v>5.0</v>
      </c>
      <c r="L39" s="3">
        <v>5.0</v>
      </c>
      <c r="M39" s="3" t="s">
        <v>906</v>
      </c>
      <c r="N39" s="3" t="s">
        <v>901</v>
      </c>
      <c r="O39" s="3">
        <v>5.0</v>
      </c>
      <c r="P39" s="3" t="s">
        <v>903</v>
      </c>
      <c r="Q39" s="3">
        <v>4.0</v>
      </c>
      <c r="R39" s="3"/>
    </row>
    <row r="40" ht="15.75" customHeight="1">
      <c r="A40" s="2" t="s">
        <v>242</v>
      </c>
      <c r="B40" s="2" t="s">
        <v>243</v>
      </c>
      <c r="C40" s="2" t="s">
        <v>38</v>
      </c>
      <c r="D40" s="2">
        <v>32.0</v>
      </c>
      <c r="E40" s="2" t="s">
        <v>40</v>
      </c>
      <c r="F40" s="2" t="s">
        <v>41</v>
      </c>
      <c r="G40" s="2" t="s">
        <v>30</v>
      </c>
      <c r="H40" s="3">
        <v>5.0</v>
      </c>
      <c r="I40" s="3">
        <v>5.0</v>
      </c>
      <c r="J40" s="3">
        <v>5.0</v>
      </c>
      <c r="K40" s="3">
        <v>5.0</v>
      </c>
      <c r="L40" s="3">
        <v>5.0</v>
      </c>
      <c r="M40" s="3" t="s">
        <v>902</v>
      </c>
      <c r="N40" s="3" t="s">
        <v>901</v>
      </c>
      <c r="O40" s="3">
        <v>5.0</v>
      </c>
      <c r="P40" s="3" t="s">
        <v>903</v>
      </c>
      <c r="Q40" s="3">
        <v>5.0</v>
      </c>
      <c r="R40" s="3"/>
    </row>
    <row r="41" ht="15.75" customHeight="1">
      <c r="A41" s="2" t="s">
        <v>244</v>
      </c>
      <c r="B41" s="2" t="s">
        <v>245</v>
      </c>
      <c r="C41" s="2" t="s">
        <v>38</v>
      </c>
      <c r="D41" s="2">
        <v>41.0</v>
      </c>
      <c r="E41" s="2" t="s">
        <v>40</v>
      </c>
      <c r="F41" s="2" t="s">
        <v>41</v>
      </c>
      <c r="G41" s="2" t="s">
        <v>30</v>
      </c>
      <c r="H41" s="3">
        <v>5.0</v>
      </c>
      <c r="I41" s="3">
        <v>5.0</v>
      </c>
      <c r="J41" s="3">
        <v>5.0</v>
      </c>
      <c r="K41" s="3">
        <v>5.0</v>
      </c>
      <c r="L41" s="3">
        <v>5.0</v>
      </c>
      <c r="M41" s="3" t="s">
        <v>902</v>
      </c>
      <c r="N41" s="3" t="s">
        <v>901</v>
      </c>
      <c r="O41" s="3">
        <v>5.0</v>
      </c>
      <c r="P41" s="3" t="s">
        <v>903</v>
      </c>
      <c r="Q41" s="3">
        <v>4.0</v>
      </c>
      <c r="R41" s="3"/>
    </row>
    <row r="42" ht="15.75" customHeight="1">
      <c r="A42" s="2" t="s">
        <v>248</v>
      </c>
      <c r="B42" s="2" t="s">
        <v>249</v>
      </c>
      <c r="C42" s="2" t="s">
        <v>38</v>
      </c>
      <c r="D42" s="2">
        <v>21.0</v>
      </c>
      <c r="E42" s="2" t="s">
        <v>122</v>
      </c>
      <c r="F42" s="2" t="s">
        <v>123</v>
      </c>
      <c r="G42" s="2" t="s">
        <v>124</v>
      </c>
      <c r="H42" s="3">
        <v>4.0</v>
      </c>
      <c r="I42" s="3">
        <v>5.0</v>
      </c>
      <c r="J42" s="3">
        <v>5.0</v>
      </c>
      <c r="K42" s="3">
        <v>5.0</v>
      </c>
      <c r="L42" s="3">
        <v>5.0</v>
      </c>
      <c r="M42" s="3" t="s">
        <v>904</v>
      </c>
      <c r="N42" s="3" t="s">
        <v>902</v>
      </c>
      <c r="O42" s="3">
        <v>4.0</v>
      </c>
      <c r="P42" s="3" t="s">
        <v>909</v>
      </c>
      <c r="Q42" s="3">
        <v>4.0</v>
      </c>
      <c r="R42" s="3" t="s">
        <v>915</v>
      </c>
    </row>
    <row r="43" ht="15.75" customHeight="1">
      <c r="A43" s="2" t="s">
        <v>252</v>
      </c>
      <c r="B43" s="2" t="s">
        <v>253</v>
      </c>
      <c r="C43" s="2" t="s">
        <v>38</v>
      </c>
      <c r="D43" s="2">
        <v>31.0</v>
      </c>
      <c r="E43" s="2" t="s">
        <v>96</v>
      </c>
      <c r="F43" s="2" t="s">
        <v>97</v>
      </c>
      <c r="G43" s="2" t="s">
        <v>53</v>
      </c>
      <c r="H43" s="3">
        <v>5.0</v>
      </c>
      <c r="I43" s="3">
        <v>5.0</v>
      </c>
      <c r="J43" s="3">
        <v>5.0</v>
      </c>
      <c r="K43" s="3">
        <v>5.0</v>
      </c>
      <c r="L43" s="3">
        <v>5.0</v>
      </c>
      <c r="M43" s="3" t="s">
        <v>906</v>
      </c>
      <c r="N43" s="3" t="s">
        <v>901</v>
      </c>
      <c r="O43" s="3">
        <v>5.0</v>
      </c>
      <c r="P43" s="3" t="s">
        <v>903</v>
      </c>
      <c r="Q43" s="3">
        <v>4.0</v>
      </c>
      <c r="R43" s="3"/>
    </row>
    <row r="44" ht="15.75" customHeight="1">
      <c r="A44" s="2" t="s">
        <v>260</v>
      </c>
      <c r="B44" s="2" t="s">
        <v>261</v>
      </c>
      <c r="C44" s="2" t="s">
        <v>38</v>
      </c>
      <c r="D44" s="2">
        <v>59.0</v>
      </c>
      <c r="E44" s="2" t="s">
        <v>40</v>
      </c>
      <c r="F44" s="2" t="s">
        <v>41</v>
      </c>
      <c r="G44" s="2" t="s">
        <v>30</v>
      </c>
      <c r="H44" s="3">
        <v>5.0</v>
      </c>
      <c r="I44" s="3">
        <v>5.0</v>
      </c>
      <c r="J44" s="3">
        <v>5.0</v>
      </c>
      <c r="K44" s="3">
        <v>5.0</v>
      </c>
      <c r="L44" s="3">
        <v>5.0</v>
      </c>
      <c r="M44" s="3" t="s">
        <v>901</v>
      </c>
      <c r="N44" s="3" t="s">
        <v>901</v>
      </c>
      <c r="O44" s="3">
        <v>5.0</v>
      </c>
      <c r="P44" s="3" t="s">
        <v>903</v>
      </c>
      <c r="Q44" s="3">
        <v>4.0</v>
      </c>
      <c r="R44" s="3"/>
    </row>
    <row r="45" ht="15.75" customHeight="1">
      <c r="A45" s="2" t="s">
        <v>262</v>
      </c>
      <c r="B45" s="2" t="s">
        <v>263</v>
      </c>
      <c r="C45" s="2" t="s">
        <v>38</v>
      </c>
      <c r="D45" s="2">
        <v>55.0</v>
      </c>
      <c r="E45" s="2" t="s">
        <v>96</v>
      </c>
      <c r="F45" s="2" t="s">
        <v>97</v>
      </c>
      <c r="G45" s="2" t="s">
        <v>53</v>
      </c>
      <c r="H45" s="3">
        <v>5.0</v>
      </c>
      <c r="I45" s="3">
        <v>5.0</v>
      </c>
      <c r="J45" s="3">
        <v>5.0</v>
      </c>
      <c r="K45" s="3">
        <v>5.0</v>
      </c>
      <c r="L45" s="3">
        <v>5.0</v>
      </c>
      <c r="M45" s="3" t="s">
        <v>906</v>
      </c>
      <c r="N45" s="3" t="s">
        <v>901</v>
      </c>
      <c r="O45" s="3">
        <v>5.0</v>
      </c>
      <c r="P45" s="3" t="s">
        <v>903</v>
      </c>
      <c r="Q45" s="3">
        <v>4.0</v>
      </c>
      <c r="R45" s="3"/>
    </row>
    <row r="46" ht="15.75" customHeight="1">
      <c r="A46" s="2" t="s">
        <v>264</v>
      </c>
      <c r="B46" s="2" t="s">
        <v>265</v>
      </c>
      <c r="C46" s="2" t="s">
        <v>26</v>
      </c>
      <c r="D46" s="2">
        <v>51.0</v>
      </c>
      <c r="E46" s="2" t="s">
        <v>40</v>
      </c>
      <c r="F46" s="2" t="s">
        <v>41</v>
      </c>
      <c r="G46" s="2" t="s">
        <v>30</v>
      </c>
      <c r="H46" s="3">
        <v>4.0</v>
      </c>
      <c r="I46" s="3">
        <v>5.0</v>
      </c>
      <c r="J46" s="3">
        <v>5.0</v>
      </c>
      <c r="K46" s="3">
        <v>5.0</v>
      </c>
      <c r="L46" s="3">
        <v>5.0</v>
      </c>
      <c r="M46" s="3" t="s">
        <v>901</v>
      </c>
      <c r="N46" s="3" t="s">
        <v>901</v>
      </c>
      <c r="O46" s="3">
        <v>5.0</v>
      </c>
      <c r="P46" s="3" t="s">
        <v>903</v>
      </c>
      <c r="Q46" s="3">
        <v>2.0</v>
      </c>
      <c r="R46" s="3" t="s">
        <v>908</v>
      </c>
    </row>
    <row r="47" ht="15.75" customHeight="1">
      <c r="A47" s="2" t="s">
        <v>266</v>
      </c>
      <c r="B47" s="2" t="s">
        <v>267</v>
      </c>
      <c r="C47" s="2" t="s">
        <v>38</v>
      </c>
      <c r="D47" s="2">
        <v>37.0</v>
      </c>
      <c r="E47" s="2" t="s">
        <v>122</v>
      </c>
      <c r="F47" s="2" t="s">
        <v>123</v>
      </c>
      <c r="G47" s="2" t="s">
        <v>124</v>
      </c>
      <c r="H47" s="3">
        <v>4.0</v>
      </c>
      <c r="I47" s="3">
        <v>5.0</v>
      </c>
      <c r="J47" s="3">
        <v>5.0</v>
      </c>
      <c r="K47" s="3">
        <v>5.0</v>
      </c>
      <c r="L47" s="3">
        <v>5.0</v>
      </c>
      <c r="M47" s="3" t="s">
        <v>901</v>
      </c>
      <c r="N47" s="3" t="s">
        <v>902</v>
      </c>
      <c r="O47" s="3">
        <v>5.0</v>
      </c>
      <c r="P47" s="3" t="s">
        <v>909</v>
      </c>
      <c r="Q47" s="3">
        <v>4.0</v>
      </c>
      <c r="R47" s="3"/>
    </row>
    <row r="48" ht="15.75" customHeight="1">
      <c r="A48" s="2" t="s">
        <v>268</v>
      </c>
      <c r="B48" s="2" t="s">
        <v>269</v>
      </c>
      <c r="C48" s="2" t="s">
        <v>38</v>
      </c>
      <c r="D48" s="2">
        <v>53.0</v>
      </c>
      <c r="E48" s="2" t="s">
        <v>40</v>
      </c>
      <c r="F48" s="2" t="s">
        <v>41</v>
      </c>
      <c r="G48" s="2" t="s">
        <v>30</v>
      </c>
      <c r="H48" s="3">
        <v>4.0</v>
      </c>
      <c r="I48" s="3">
        <v>5.0</v>
      </c>
      <c r="J48" s="3">
        <v>5.0</v>
      </c>
      <c r="K48" s="3">
        <v>5.0</v>
      </c>
      <c r="L48" s="3">
        <v>5.0</v>
      </c>
      <c r="M48" s="3" t="s">
        <v>901</v>
      </c>
      <c r="N48" s="3" t="s">
        <v>901</v>
      </c>
      <c r="O48" s="3">
        <v>5.0</v>
      </c>
      <c r="P48" s="3" t="s">
        <v>903</v>
      </c>
      <c r="Q48" s="3">
        <v>4.0</v>
      </c>
      <c r="R48" s="3"/>
    </row>
    <row r="49" ht="15.75" customHeight="1">
      <c r="A49" s="2" t="s">
        <v>285</v>
      </c>
      <c r="B49" s="2" t="s">
        <v>286</v>
      </c>
      <c r="C49" s="2" t="s">
        <v>26</v>
      </c>
      <c r="D49" s="2">
        <v>42.0</v>
      </c>
      <c r="E49" s="2" t="s">
        <v>96</v>
      </c>
      <c r="F49" s="2" t="s">
        <v>97</v>
      </c>
      <c r="G49" s="2" t="s">
        <v>53</v>
      </c>
      <c r="H49" s="3">
        <v>5.0</v>
      </c>
      <c r="I49" s="3">
        <v>5.0</v>
      </c>
      <c r="J49" s="3">
        <v>5.0</v>
      </c>
      <c r="K49" s="3">
        <v>5.0</v>
      </c>
      <c r="L49" s="3">
        <v>5.0</v>
      </c>
      <c r="M49" s="3" t="s">
        <v>906</v>
      </c>
      <c r="N49" s="3" t="s">
        <v>901</v>
      </c>
      <c r="O49" s="3">
        <v>5.0</v>
      </c>
      <c r="P49" s="3" t="s">
        <v>903</v>
      </c>
      <c r="Q49" s="3">
        <v>4.0</v>
      </c>
      <c r="R49" s="3"/>
    </row>
    <row r="50" ht="15.75" customHeight="1">
      <c r="A50" s="2" t="s">
        <v>289</v>
      </c>
      <c r="B50" s="2" t="s">
        <v>290</v>
      </c>
      <c r="C50" s="2" t="s">
        <v>38</v>
      </c>
      <c r="D50" s="2">
        <v>19.0</v>
      </c>
      <c r="E50" s="2" t="s">
        <v>96</v>
      </c>
      <c r="F50" s="2" t="s">
        <v>97</v>
      </c>
      <c r="G50" s="2" t="s">
        <v>53</v>
      </c>
      <c r="H50" s="3">
        <v>5.0</v>
      </c>
      <c r="I50" s="3">
        <v>5.0</v>
      </c>
      <c r="J50" s="3">
        <v>5.0</v>
      </c>
      <c r="K50" s="3">
        <v>5.0</v>
      </c>
      <c r="L50" s="3">
        <v>5.0</v>
      </c>
      <c r="M50" s="3" t="s">
        <v>906</v>
      </c>
      <c r="N50" s="3" t="s">
        <v>901</v>
      </c>
      <c r="O50" s="3">
        <v>5.0</v>
      </c>
      <c r="P50" s="3" t="s">
        <v>903</v>
      </c>
      <c r="Q50" s="3">
        <v>4.0</v>
      </c>
      <c r="R50" s="3"/>
    </row>
    <row r="51" ht="15.75" customHeight="1">
      <c r="A51" s="2" t="s">
        <v>293</v>
      </c>
      <c r="B51" s="2" t="s">
        <v>294</v>
      </c>
      <c r="C51" s="2" t="s">
        <v>38</v>
      </c>
      <c r="D51" s="2">
        <v>22.0</v>
      </c>
      <c r="E51" s="2" t="s">
        <v>122</v>
      </c>
      <c r="F51" s="2" t="s">
        <v>123</v>
      </c>
      <c r="G51" s="2" t="s">
        <v>124</v>
      </c>
      <c r="H51" s="3">
        <v>4.0</v>
      </c>
      <c r="I51" s="3">
        <v>5.0</v>
      </c>
      <c r="J51" s="3">
        <v>5.0</v>
      </c>
      <c r="K51" s="3">
        <v>5.0</v>
      </c>
      <c r="L51" s="3">
        <v>5.0</v>
      </c>
      <c r="M51" s="3" t="s">
        <v>901</v>
      </c>
      <c r="N51" s="3" t="s">
        <v>902</v>
      </c>
      <c r="O51" s="3">
        <v>5.0</v>
      </c>
      <c r="P51" s="3" t="s">
        <v>903</v>
      </c>
      <c r="Q51" s="3">
        <v>5.0</v>
      </c>
      <c r="R51" s="3"/>
    </row>
    <row r="52" ht="15.75" customHeight="1">
      <c r="A52" s="2" t="s">
        <v>299</v>
      </c>
      <c r="B52" s="2" t="s">
        <v>300</v>
      </c>
      <c r="C52" s="2" t="s">
        <v>38</v>
      </c>
      <c r="D52" s="2">
        <v>27.0</v>
      </c>
      <c r="E52" s="2" t="s">
        <v>40</v>
      </c>
      <c r="F52" s="2" t="s">
        <v>41</v>
      </c>
      <c r="G52" s="2" t="s">
        <v>30</v>
      </c>
      <c r="H52" s="3">
        <v>4.0</v>
      </c>
      <c r="I52" s="3">
        <v>5.0</v>
      </c>
      <c r="J52" s="3">
        <v>5.0</v>
      </c>
      <c r="K52" s="3">
        <v>5.0</v>
      </c>
      <c r="L52" s="3">
        <v>5.0</v>
      </c>
      <c r="M52" s="3" t="s">
        <v>901</v>
      </c>
      <c r="N52" s="3" t="s">
        <v>901</v>
      </c>
      <c r="O52" s="3">
        <v>5.0</v>
      </c>
      <c r="P52" s="3" t="s">
        <v>903</v>
      </c>
      <c r="Q52" s="3">
        <v>5.0</v>
      </c>
      <c r="R52" s="3"/>
    </row>
    <row r="53" ht="15.75" customHeight="1">
      <c r="A53" s="2" t="s">
        <v>303</v>
      </c>
      <c r="B53" s="2" t="s">
        <v>304</v>
      </c>
      <c r="C53" s="2" t="s">
        <v>26</v>
      </c>
      <c r="D53" s="2">
        <v>37.0</v>
      </c>
      <c r="E53" s="2" t="s">
        <v>61</v>
      </c>
      <c r="F53" s="2" t="s">
        <v>62</v>
      </c>
      <c r="G53" s="2" t="s">
        <v>53</v>
      </c>
      <c r="H53" s="3">
        <v>4.0</v>
      </c>
      <c r="I53" s="3">
        <v>5.0</v>
      </c>
      <c r="J53" s="3">
        <v>4.0</v>
      </c>
      <c r="K53" s="3">
        <v>5.0</v>
      </c>
      <c r="L53" s="3">
        <v>5.0</v>
      </c>
      <c r="M53" s="3" t="s">
        <v>901</v>
      </c>
      <c r="N53" s="3" t="s">
        <v>902</v>
      </c>
      <c r="O53" s="3">
        <v>4.0</v>
      </c>
      <c r="P53" s="3" t="s">
        <v>903</v>
      </c>
      <c r="Q53" s="3">
        <v>5.0</v>
      </c>
      <c r="R53" s="3"/>
    </row>
    <row r="54" ht="15.75" customHeight="1">
      <c r="A54" s="2" t="s">
        <v>305</v>
      </c>
      <c r="B54" s="2" t="s">
        <v>306</v>
      </c>
      <c r="C54" s="2" t="s">
        <v>26</v>
      </c>
      <c r="D54" s="2">
        <v>43.0</v>
      </c>
      <c r="E54" s="2" t="s">
        <v>61</v>
      </c>
      <c r="F54" s="2" t="s">
        <v>62</v>
      </c>
      <c r="G54" s="2" t="s">
        <v>53</v>
      </c>
      <c r="H54" s="3">
        <v>4.0</v>
      </c>
      <c r="I54" s="3">
        <v>5.0</v>
      </c>
      <c r="J54" s="3">
        <v>4.0</v>
      </c>
      <c r="K54" s="3">
        <v>5.0</v>
      </c>
      <c r="L54" s="3">
        <v>4.0</v>
      </c>
      <c r="M54" s="3" t="s">
        <v>901</v>
      </c>
      <c r="N54" s="3" t="s">
        <v>902</v>
      </c>
      <c r="O54" s="3">
        <v>5.0</v>
      </c>
      <c r="P54" s="3" t="s">
        <v>903</v>
      </c>
      <c r="Q54" s="3">
        <v>5.0</v>
      </c>
      <c r="R54" s="3" t="s">
        <v>911</v>
      </c>
    </row>
    <row r="55" ht="15.75" customHeight="1">
      <c r="A55" s="2" t="s">
        <v>307</v>
      </c>
      <c r="B55" s="2" t="s">
        <v>308</v>
      </c>
      <c r="C55" s="2" t="s">
        <v>26</v>
      </c>
      <c r="D55" s="2">
        <v>37.0</v>
      </c>
      <c r="E55" s="2" t="s">
        <v>96</v>
      </c>
      <c r="F55" s="2" t="s">
        <v>97</v>
      </c>
      <c r="G55" s="2" t="s">
        <v>53</v>
      </c>
      <c r="H55" s="3">
        <v>5.0</v>
      </c>
      <c r="I55" s="3">
        <v>5.0</v>
      </c>
      <c r="J55" s="3">
        <v>5.0</v>
      </c>
      <c r="K55" s="3">
        <v>5.0</v>
      </c>
      <c r="L55" s="3">
        <v>5.0</v>
      </c>
      <c r="M55" s="3" t="s">
        <v>906</v>
      </c>
      <c r="N55" s="3" t="s">
        <v>901</v>
      </c>
      <c r="O55" s="3">
        <v>5.0</v>
      </c>
      <c r="P55" s="3" t="s">
        <v>903</v>
      </c>
      <c r="Q55" s="3">
        <v>5.0</v>
      </c>
      <c r="R55" s="3"/>
    </row>
    <row r="56" ht="15.75" customHeight="1">
      <c r="A56" s="2" t="s">
        <v>309</v>
      </c>
      <c r="B56" s="2" t="s">
        <v>310</v>
      </c>
      <c r="C56" s="2" t="s">
        <v>38</v>
      </c>
      <c r="D56" s="2">
        <v>40.0</v>
      </c>
      <c r="E56" s="2" t="s">
        <v>40</v>
      </c>
      <c r="F56" s="2" t="s">
        <v>41</v>
      </c>
      <c r="G56" s="2" t="s">
        <v>30</v>
      </c>
      <c r="H56" s="3">
        <v>4.0</v>
      </c>
      <c r="I56" s="3">
        <v>4.0</v>
      </c>
      <c r="J56" s="3">
        <v>4.0</v>
      </c>
      <c r="K56" s="3">
        <v>5.0</v>
      </c>
      <c r="L56" s="3">
        <v>4.0</v>
      </c>
      <c r="M56" s="3" t="s">
        <v>906</v>
      </c>
      <c r="N56" s="3" t="s">
        <v>901</v>
      </c>
      <c r="O56" s="3">
        <v>4.0</v>
      </c>
      <c r="P56" s="3" t="s">
        <v>903</v>
      </c>
      <c r="Q56" s="3">
        <v>5.0</v>
      </c>
      <c r="R56" s="3"/>
    </row>
    <row r="57" ht="15.75" customHeight="1">
      <c r="A57" s="2" t="s">
        <v>311</v>
      </c>
      <c r="B57" s="2" t="s">
        <v>312</v>
      </c>
      <c r="C57" s="2" t="s">
        <v>38</v>
      </c>
      <c r="D57" s="2">
        <v>36.0</v>
      </c>
      <c r="E57" s="2" t="s">
        <v>122</v>
      </c>
      <c r="F57" s="2" t="s">
        <v>123</v>
      </c>
      <c r="G57" s="2" t="s">
        <v>124</v>
      </c>
      <c r="H57" s="3">
        <v>4.0</v>
      </c>
      <c r="I57" s="3">
        <v>5.0</v>
      </c>
      <c r="J57" s="3">
        <v>5.0</v>
      </c>
      <c r="K57" s="3">
        <v>5.0</v>
      </c>
      <c r="L57" s="3">
        <v>5.0</v>
      </c>
      <c r="M57" s="3" t="s">
        <v>901</v>
      </c>
      <c r="N57" s="3" t="s">
        <v>902</v>
      </c>
      <c r="O57" s="3">
        <v>4.0</v>
      </c>
      <c r="P57" s="3" t="s">
        <v>909</v>
      </c>
      <c r="Q57" s="3">
        <v>5.0</v>
      </c>
      <c r="R57" s="3"/>
    </row>
    <row r="58" ht="15.75" customHeight="1">
      <c r="A58" s="2" t="s">
        <v>319</v>
      </c>
      <c r="B58" s="2" t="s">
        <v>320</v>
      </c>
      <c r="C58" s="2" t="s">
        <v>38</v>
      </c>
      <c r="D58" s="2">
        <v>41.0</v>
      </c>
      <c r="E58" s="2" t="s">
        <v>122</v>
      </c>
      <c r="F58" s="2" t="s">
        <v>123</v>
      </c>
      <c r="G58" s="2" t="s">
        <v>124</v>
      </c>
      <c r="H58" s="3">
        <v>4.0</v>
      </c>
      <c r="I58" s="3">
        <v>5.0</v>
      </c>
      <c r="J58" s="3">
        <v>5.0</v>
      </c>
      <c r="K58" s="3">
        <v>5.0</v>
      </c>
      <c r="L58" s="3">
        <v>5.0</v>
      </c>
      <c r="M58" s="3" t="s">
        <v>901</v>
      </c>
      <c r="N58" s="3" t="s">
        <v>902</v>
      </c>
      <c r="O58" s="3">
        <v>3.0</v>
      </c>
      <c r="P58" s="3" t="s">
        <v>909</v>
      </c>
      <c r="Q58" s="3">
        <v>5.0</v>
      </c>
      <c r="R58" s="3"/>
    </row>
    <row r="59" ht="15.75" customHeight="1">
      <c r="A59" s="2" t="s">
        <v>323</v>
      </c>
      <c r="B59" s="2" t="s">
        <v>324</v>
      </c>
      <c r="C59" s="2" t="s">
        <v>26</v>
      </c>
      <c r="D59" s="2">
        <v>42.0</v>
      </c>
      <c r="E59" s="2" t="s">
        <v>61</v>
      </c>
      <c r="F59" s="2" t="s">
        <v>62</v>
      </c>
      <c r="G59" s="2" t="s">
        <v>53</v>
      </c>
      <c r="H59" s="3">
        <v>5.0</v>
      </c>
      <c r="I59" s="3">
        <v>5.0</v>
      </c>
      <c r="J59" s="3">
        <v>5.0</v>
      </c>
      <c r="K59" s="3">
        <v>5.0</v>
      </c>
      <c r="L59" s="3">
        <v>5.0</v>
      </c>
      <c r="M59" s="3" t="s">
        <v>904</v>
      </c>
      <c r="N59" s="3" t="s">
        <v>902</v>
      </c>
      <c r="O59" s="3">
        <v>5.0</v>
      </c>
      <c r="P59" s="3" t="s">
        <v>903</v>
      </c>
      <c r="Q59" s="3">
        <v>5.0</v>
      </c>
      <c r="R59" s="3" t="s">
        <v>908</v>
      </c>
    </row>
    <row r="60" ht="15.75" customHeight="1">
      <c r="A60" s="2" t="s">
        <v>330</v>
      </c>
      <c r="B60" s="2" t="s">
        <v>331</v>
      </c>
      <c r="C60" s="2" t="s">
        <v>38</v>
      </c>
      <c r="D60" s="2">
        <v>18.0</v>
      </c>
      <c r="E60" s="2" t="s">
        <v>96</v>
      </c>
      <c r="F60" s="2" t="s">
        <v>97</v>
      </c>
      <c r="G60" s="2" t="s">
        <v>53</v>
      </c>
      <c r="H60" s="3">
        <v>5.0</v>
      </c>
      <c r="I60" s="3">
        <v>5.0</v>
      </c>
      <c r="J60" s="3">
        <v>5.0</v>
      </c>
      <c r="K60" s="3">
        <v>5.0</v>
      </c>
      <c r="L60" s="3">
        <v>5.0</v>
      </c>
      <c r="M60" s="3" t="s">
        <v>906</v>
      </c>
      <c r="N60" s="3" t="s">
        <v>901</v>
      </c>
      <c r="O60" s="3">
        <v>5.0</v>
      </c>
      <c r="P60" s="3" t="s">
        <v>903</v>
      </c>
      <c r="Q60" s="3">
        <v>5.0</v>
      </c>
      <c r="R60" s="3"/>
    </row>
    <row r="61" ht="15.75" customHeight="1">
      <c r="A61" s="2" t="s">
        <v>334</v>
      </c>
      <c r="B61" s="2" t="s">
        <v>335</v>
      </c>
      <c r="C61" s="2" t="s">
        <v>38</v>
      </c>
      <c r="D61" s="2">
        <v>54.0</v>
      </c>
      <c r="E61" s="2" t="s">
        <v>96</v>
      </c>
      <c r="F61" s="2" t="s">
        <v>97</v>
      </c>
      <c r="G61" s="2" t="s">
        <v>53</v>
      </c>
      <c r="H61" s="3">
        <v>5.0</v>
      </c>
      <c r="I61" s="3">
        <v>5.0</v>
      </c>
      <c r="J61" s="3">
        <v>5.0</v>
      </c>
      <c r="K61" s="3">
        <v>5.0</v>
      </c>
      <c r="L61" s="3">
        <v>5.0</v>
      </c>
      <c r="M61" s="3" t="s">
        <v>906</v>
      </c>
      <c r="N61" s="3" t="s">
        <v>901</v>
      </c>
      <c r="O61" s="3">
        <v>5.0</v>
      </c>
      <c r="P61" s="3" t="s">
        <v>903</v>
      </c>
      <c r="Q61" s="3">
        <v>4.0</v>
      </c>
      <c r="R61" s="3"/>
    </row>
    <row r="62" ht="15.75" customHeight="1">
      <c r="A62" s="2" t="s">
        <v>360</v>
      </c>
      <c r="B62" s="2" t="s">
        <v>361</v>
      </c>
      <c r="C62" s="2" t="s">
        <v>38</v>
      </c>
      <c r="D62" s="2">
        <v>33.0</v>
      </c>
      <c r="E62" s="2" t="s">
        <v>40</v>
      </c>
      <c r="F62" s="2" t="s">
        <v>41</v>
      </c>
      <c r="G62" s="2" t="s">
        <v>30</v>
      </c>
      <c r="H62" s="3">
        <v>4.0</v>
      </c>
      <c r="I62" s="3">
        <v>4.0</v>
      </c>
      <c r="J62" s="3">
        <v>4.0</v>
      </c>
      <c r="K62" s="3">
        <v>5.0</v>
      </c>
      <c r="L62" s="3">
        <v>4.0</v>
      </c>
      <c r="M62" s="3" t="s">
        <v>906</v>
      </c>
      <c r="N62" s="3" t="s">
        <v>901</v>
      </c>
      <c r="O62" s="3">
        <v>4.0</v>
      </c>
      <c r="P62" s="3" t="s">
        <v>903</v>
      </c>
      <c r="Q62" s="3">
        <v>4.0</v>
      </c>
      <c r="R62" s="3"/>
    </row>
    <row r="63" ht="15.75" customHeight="1">
      <c r="A63" s="2" t="s">
        <v>370</v>
      </c>
      <c r="B63" s="2" t="s">
        <v>371</v>
      </c>
      <c r="C63" s="2" t="s">
        <v>38</v>
      </c>
      <c r="D63" s="2">
        <v>32.0</v>
      </c>
      <c r="E63" s="2" t="s">
        <v>96</v>
      </c>
      <c r="F63" s="2" t="s">
        <v>97</v>
      </c>
      <c r="G63" s="2" t="s">
        <v>53</v>
      </c>
      <c r="H63" s="3">
        <v>5.0</v>
      </c>
      <c r="I63" s="3">
        <v>5.0</v>
      </c>
      <c r="J63" s="3">
        <v>5.0</v>
      </c>
      <c r="K63" s="3">
        <v>5.0</v>
      </c>
      <c r="L63" s="3">
        <v>5.0</v>
      </c>
      <c r="M63" s="3" t="s">
        <v>906</v>
      </c>
      <c r="N63" s="3" t="s">
        <v>902</v>
      </c>
      <c r="O63" s="3">
        <v>5.0</v>
      </c>
      <c r="P63" s="3" t="s">
        <v>903</v>
      </c>
      <c r="Q63" s="3">
        <v>4.0</v>
      </c>
      <c r="R63" s="3" t="s">
        <v>916</v>
      </c>
    </row>
    <row r="64" ht="15.75" customHeight="1">
      <c r="A64" s="2" t="s">
        <v>380</v>
      </c>
      <c r="B64" s="2" t="s">
        <v>381</v>
      </c>
      <c r="C64" s="2" t="s">
        <v>26</v>
      </c>
      <c r="D64" s="2">
        <v>46.0</v>
      </c>
      <c r="E64" s="2" t="s">
        <v>96</v>
      </c>
      <c r="F64" s="2" t="s">
        <v>97</v>
      </c>
      <c r="G64" s="2" t="s">
        <v>53</v>
      </c>
      <c r="H64" s="3">
        <v>5.0</v>
      </c>
      <c r="I64" s="3">
        <v>5.0</v>
      </c>
      <c r="J64" s="3">
        <v>5.0</v>
      </c>
      <c r="K64" s="3">
        <v>5.0</v>
      </c>
      <c r="L64" s="3">
        <v>5.0</v>
      </c>
      <c r="M64" s="3" t="s">
        <v>906</v>
      </c>
      <c r="N64" s="3" t="s">
        <v>901</v>
      </c>
      <c r="O64" s="3">
        <v>5.0</v>
      </c>
      <c r="P64" s="3" t="s">
        <v>903</v>
      </c>
      <c r="Q64" s="3">
        <v>4.0</v>
      </c>
      <c r="R64" s="3"/>
    </row>
    <row r="65" ht="15.75" customHeight="1">
      <c r="A65" s="2" t="s">
        <v>416</v>
      </c>
      <c r="B65" s="2" t="s">
        <v>417</v>
      </c>
      <c r="C65" s="2" t="s">
        <v>38</v>
      </c>
      <c r="D65" s="2">
        <v>53.0</v>
      </c>
      <c r="E65" s="2" t="s">
        <v>96</v>
      </c>
      <c r="F65" s="2" t="s">
        <v>97</v>
      </c>
      <c r="G65" s="2" t="s">
        <v>53</v>
      </c>
      <c r="H65" s="3">
        <v>5.0</v>
      </c>
      <c r="I65" s="3">
        <v>5.0</v>
      </c>
      <c r="J65" s="3">
        <v>5.0</v>
      </c>
      <c r="K65" s="3">
        <v>5.0</v>
      </c>
      <c r="L65" s="3">
        <v>5.0</v>
      </c>
      <c r="M65" s="3" t="s">
        <v>906</v>
      </c>
      <c r="N65" s="3" t="s">
        <v>901</v>
      </c>
      <c r="O65" s="3">
        <v>5.0</v>
      </c>
      <c r="P65" s="3" t="s">
        <v>903</v>
      </c>
      <c r="Q65" s="3">
        <v>4.0</v>
      </c>
      <c r="R65" s="3"/>
    </row>
    <row r="66" ht="15.75" customHeight="1">
      <c r="A66" s="2" t="s">
        <v>420</v>
      </c>
      <c r="B66" s="2" t="s">
        <v>421</v>
      </c>
      <c r="C66" s="2" t="s">
        <v>38</v>
      </c>
      <c r="D66" s="2">
        <v>33.0</v>
      </c>
      <c r="E66" s="2" t="s">
        <v>96</v>
      </c>
      <c r="F66" s="2" t="s">
        <v>97</v>
      </c>
      <c r="G66" s="2" t="s">
        <v>53</v>
      </c>
      <c r="H66" s="3">
        <v>5.0</v>
      </c>
      <c r="I66" s="3">
        <v>5.0</v>
      </c>
      <c r="J66" s="3">
        <v>5.0</v>
      </c>
      <c r="K66" s="3">
        <v>5.0</v>
      </c>
      <c r="L66" s="3">
        <v>5.0</v>
      </c>
      <c r="M66" s="3" t="s">
        <v>906</v>
      </c>
      <c r="N66" s="3" t="s">
        <v>901</v>
      </c>
      <c r="O66" s="3">
        <v>5.0</v>
      </c>
      <c r="P66" s="3" t="s">
        <v>903</v>
      </c>
      <c r="Q66" s="3">
        <v>4.0</v>
      </c>
      <c r="R66" s="3"/>
    </row>
    <row r="67" ht="15.75" customHeight="1">
      <c r="A67" s="2" t="s">
        <v>422</v>
      </c>
      <c r="B67" s="2" t="s">
        <v>423</v>
      </c>
      <c r="C67" s="2" t="s">
        <v>38</v>
      </c>
      <c r="D67" s="2">
        <v>50.0</v>
      </c>
      <c r="E67" s="2" t="s">
        <v>96</v>
      </c>
      <c r="F67" s="2" t="s">
        <v>97</v>
      </c>
      <c r="G67" s="2" t="s">
        <v>53</v>
      </c>
      <c r="H67" s="3">
        <v>5.0</v>
      </c>
      <c r="I67" s="3">
        <v>5.0</v>
      </c>
      <c r="J67" s="3">
        <v>5.0</v>
      </c>
      <c r="K67" s="3">
        <v>5.0</v>
      </c>
      <c r="L67" s="3">
        <v>5.0</v>
      </c>
      <c r="M67" s="3" t="s">
        <v>906</v>
      </c>
      <c r="N67" s="3" t="s">
        <v>901</v>
      </c>
      <c r="O67" s="3">
        <v>5.0</v>
      </c>
      <c r="P67" s="3" t="s">
        <v>903</v>
      </c>
      <c r="Q67" s="3">
        <v>4.0</v>
      </c>
      <c r="R67" s="3"/>
    </row>
    <row r="68" ht="15.75" customHeight="1">
      <c r="A68" s="2" t="s">
        <v>428</v>
      </c>
      <c r="B68" s="2" t="s">
        <v>429</v>
      </c>
      <c r="C68" s="2" t="s">
        <v>38</v>
      </c>
      <c r="D68" s="2">
        <v>53.0</v>
      </c>
      <c r="E68" s="2" t="s">
        <v>96</v>
      </c>
      <c r="F68" s="2" t="s">
        <v>97</v>
      </c>
      <c r="G68" s="2" t="s">
        <v>53</v>
      </c>
      <c r="H68" s="3">
        <v>5.0</v>
      </c>
      <c r="I68" s="3">
        <v>5.0</v>
      </c>
      <c r="J68" s="3">
        <v>5.0</v>
      </c>
      <c r="K68" s="3">
        <v>5.0</v>
      </c>
      <c r="L68" s="3">
        <v>5.0</v>
      </c>
      <c r="M68" s="3" t="s">
        <v>906</v>
      </c>
      <c r="N68" s="3" t="s">
        <v>901</v>
      </c>
      <c r="O68" s="3">
        <v>5.0</v>
      </c>
      <c r="P68" s="3" t="s">
        <v>903</v>
      </c>
      <c r="Q68" s="3">
        <v>4.0</v>
      </c>
      <c r="R68" s="3"/>
    </row>
    <row r="69" ht="15.75" customHeight="1">
      <c r="A69" s="2" t="s">
        <v>430</v>
      </c>
      <c r="B69" s="2" t="s">
        <v>431</v>
      </c>
      <c r="C69" s="2" t="s">
        <v>38</v>
      </c>
      <c r="D69" s="2">
        <v>46.0</v>
      </c>
      <c r="E69" s="2" t="s">
        <v>96</v>
      </c>
      <c r="F69" s="2" t="s">
        <v>97</v>
      </c>
      <c r="G69" s="2" t="s">
        <v>53</v>
      </c>
      <c r="H69" s="3">
        <v>5.0</v>
      </c>
      <c r="I69" s="3">
        <v>5.0</v>
      </c>
      <c r="J69" s="3">
        <v>5.0</v>
      </c>
      <c r="K69" s="3">
        <v>5.0</v>
      </c>
      <c r="L69" s="3">
        <v>5.0</v>
      </c>
      <c r="M69" s="3" t="s">
        <v>906</v>
      </c>
      <c r="N69" s="3" t="s">
        <v>901</v>
      </c>
      <c r="O69" s="3">
        <v>5.0</v>
      </c>
      <c r="P69" s="3" t="s">
        <v>903</v>
      </c>
      <c r="Q69" s="3">
        <v>4.0</v>
      </c>
      <c r="R69" s="3"/>
    </row>
    <row r="70" ht="15.75" customHeight="1">
      <c r="A70" s="2" t="s">
        <v>432</v>
      </c>
      <c r="B70" s="2" t="s">
        <v>433</v>
      </c>
      <c r="C70" s="2" t="s">
        <v>26</v>
      </c>
      <c r="D70" s="2">
        <v>25.0</v>
      </c>
      <c r="E70" s="2" t="s">
        <v>96</v>
      </c>
      <c r="F70" s="2" t="s">
        <v>97</v>
      </c>
      <c r="G70" s="2" t="s">
        <v>53</v>
      </c>
      <c r="H70" s="3">
        <v>5.0</v>
      </c>
      <c r="I70" s="3">
        <v>5.0</v>
      </c>
      <c r="J70" s="3">
        <v>5.0</v>
      </c>
      <c r="K70" s="3">
        <v>5.0</v>
      </c>
      <c r="L70" s="3">
        <v>5.0</v>
      </c>
      <c r="M70" s="3" t="s">
        <v>906</v>
      </c>
      <c r="N70" s="3" t="s">
        <v>901</v>
      </c>
      <c r="O70" s="3">
        <v>5.0</v>
      </c>
      <c r="P70" s="3" t="s">
        <v>903</v>
      </c>
      <c r="Q70" s="3">
        <v>4.0</v>
      </c>
      <c r="R70" s="3"/>
    </row>
    <row r="71" ht="15.75" customHeight="1">
      <c r="A71" s="2" t="s">
        <v>443</v>
      </c>
      <c r="B71" s="2" t="s">
        <v>444</v>
      </c>
      <c r="C71" s="2" t="s">
        <v>38</v>
      </c>
      <c r="D71" s="2">
        <v>22.0</v>
      </c>
      <c r="E71" s="2" t="s">
        <v>96</v>
      </c>
      <c r="F71" s="2" t="s">
        <v>97</v>
      </c>
      <c r="G71" s="2" t="s">
        <v>53</v>
      </c>
      <c r="H71" s="3">
        <v>5.0</v>
      </c>
      <c r="I71" s="3">
        <v>5.0</v>
      </c>
      <c r="J71" s="3">
        <v>5.0</v>
      </c>
      <c r="K71" s="3">
        <v>5.0</v>
      </c>
      <c r="L71" s="3">
        <v>5.0</v>
      </c>
      <c r="M71" s="3" t="s">
        <v>906</v>
      </c>
      <c r="N71" s="3" t="s">
        <v>901</v>
      </c>
      <c r="O71" s="3">
        <v>4.0</v>
      </c>
      <c r="P71" s="3" t="s">
        <v>903</v>
      </c>
      <c r="Q71" s="3">
        <v>4.0</v>
      </c>
      <c r="R71" s="3" t="s">
        <v>917</v>
      </c>
    </row>
    <row r="72" ht="15.75" customHeight="1">
      <c r="A72" s="2" t="s">
        <v>445</v>
      </c>
      <c r="B72" s="2" t="s">
        <v>446</v>
      </c>
      <c r="C72" s="2" t="s">
        <v>38</v>
      </c>
      <c r="D72" s="2">
        <v>21.0</v>
      </c>
      <c r="E72" s="2" t="s">
        <v>122</v>
      </c>
      <c r="F72" s="2" t="s">
        <v>447</v>
      </c>
      <c r="G72" s="2" t="s">
        <v>53</v>
      </c>
      <c r="H72" s="3">
        <v>5.0</v>
      </c>
      <c r="I72" s="3">
        <v>5.0</v>
      </c>
      <c r="J72" s="3">
        <v>5.0</v>
      </c>
      <c r="K72" s="3">
        <v>5.0</v>
      </c>
      <c r="L72" s="3">
        <v>5.0</v>
      </c>
      <c r="M72" s="3" t="s">
        <v>906</v>
      </c>
      <c r="N72" s="3" t="s">
        <v>901</v>
      </c>
      <c r="O72" s="3">
        <v>5.0</v>
      </c>
      <c r="P72" s="3" t="s">
        <v>903</v>
      </c>
      <c r="Q72" s="3">
        <v>4.0</v>
      </c>
      <c r="R72" s="3" t="s">
        <v>915</v>
      </c>
    </row>
    <row r="73" ht="15.75" customHeight="1">
      <c r="A73" s="2" t="s">
        <v>453</v>
      </c>
      <c r="B73" s="2" t="s">
        <v>454</v>
      </c>
      <c r="C73" s="2" t="s">
        <v>38</v>
      </c>
      <c r="D73" s="2">
        <v>39.0</v>
      </c>
      <c r="E73" s="2" t="s">
        <v>96</v>
      </c>
      <c r="F73" s="2" t="s">
        <v>97</v>
      </c>
      <c r="G73" s="2" t="s">
        <v>53</v>
      </c>
      <c r="H73" s="3">
        <v>5.0</v>
      </c>
      <c r="I73" s="3">
        <v>5.0</v>
      </c>
      <c r="J73" s="3">
        <v>5.0</v>
      </c>
      <c r="K73" s="3">
        <v>5.0</v>
      </c>
      <c r="L73" s="3">
        <v>5.0</v>
      </c>
      <c r="M73" s="3" t="s">
        <v>906</v>
      </c>
      <c r="N73" s="3" t="s">
        <v>901</v>
      </c>
      <c r="O73" s="3">
        <v>4.0</v>
      </c>
      <c r="P73" s="3" t="s">
        <v>903</v>
      </c>
      <c r="Q73" s="3">
        <v>4.0</v>
      </c>
      <c r="R73" s="3"/>
    </row>
    <row r="74" ht="15.75" customHeight="1">
      <c r="A74" s="2" t="s">
        <v>465</v>
      </c>
      <c r="B74" s="2" t="s">
        <v>466</v>
      </c>
      <c r="C74" s="2" t="s">
        <v>38</v>
      </c>
      <c r="D74" s="2">
        <v>19.0</v>
      </c>
      <c r="E74" s="2" t="s">
        <v>122</v>
      </c>
      <c r="F74" s="2" t="s">
        <v>447</v>
      </c>
      <c r="G74" s="2" t="s">
        <v>53</v>
      </c>
      <c r="H74" s="3">
        <v>5.0</v>
      </c>
      <c r="I74" s="3">
        <v>5.0</v>
      </c>
      <c r="J74" s="3">
        <v>5.0</v>
      </c>
      <c r="K74" s="3">
        <v>5.0</v>
      </c>
      <c r="L74" s="3">
        <v>5.0</v>
      </c>
      <c r="M74" s="3" t="s">
        <v>906</v>
      </c>
      <c r="N74" s="3" t="s">
        <v>901</v>
      </c>
      <c r="O74" s="3">
        <v>5.0</v>
      </c>
      <c r="P74" s="3" t="s">
        <v>903</v>
      </c>
      <c r="Q74" s="3">
        <v>4.0</v>
      </c>
      <c r="R74" s="3"/>
    </row>
    <row r="75" ht="15.75" customHeight="1">
      <c r="A75" s="2" t="s">
        <v>479</v>
      </c>
      <c r="B75" s="2" t="s">
        <v>480</v>
      </c>
      <c r="C75" s="2" t="s">
        <v>38</v>
      </c>
      <c r="D75" s="2">
        <v>55.0</v>
      </c>
      <c r="E75" s="2" t="s">
        <v>122</v>
      </c>
      <c r="F75" s="2" t="s">
        <v>447</v>
      </c>
      <c r="G75" s="2" t="s">
        <v>53</v>
      </c>
      <c r="H75" s="3">
        <v>5.0</v>
      </c>
      <c r="I75" s="3">
        <v>5.0</v>
      </c>
      <c r="J75" s="3">
        <v>5.0</v>
      </c>
      <c r="K75" s="3">
        <v>5.0</v>
      </c>
      <c r="L75" s="3">
        <v>5.0</v>
      </c>
      <c r="M75" s="3" t="s">
        <v>906</v>
      </c>
      <c r="N75" s="3" t="s">
        <v>901</v>
      </c>
      <c r="O75" s="3">
        <v>5.0</v>
      </c>
      <c r="P75" s="3" t="s">
        <v>909</v>
      </c>
      <c r="Q75" s="3">
        <v>4.0</v>
      </c>
      <c r="R75" s="3"/>
    </row>
    <row r="76" ht="15.75" customHeight="1">
      <c r="A76" s="2" t="s">
        <v>485</v>
      </c>
      <c r="B76" s="2" t="s">
        <v>486</v>
      </c>
      <c r="C76" s="2" t="s">
        <v>38</v>
      </c>
      <c r="D76" s="2">
        <v>22.0</v>
      </c>
      <c r="E76" s="2" t="s">
        <v>96</v>
      </c>
      <c r="F76" s="2" t="s">
        <v>97</v>
      </c>
      <c r="G76" s="2" t="s">
        <v>53</v>
      </c>
      <c r="H76" s="3">
        <v>5.0</v>
      </c>
      <c r="I76" s="3">
        <v>5.0</v>
      </c>
      <c r="J76" s="3">
        <v>5.0</v>
      </c>
      <c r="K76" s="3">
        <v>5.0</v>
      </c>
      <c r="L76" s="3">
        <v>5.0</v>
      </c>
      <c r="M76" s="3" t="s">
        <v>906</v>
      </c>
      <c r="N76" s="3" t="s">
        <v>901</v>
      </c>
      <c r="O76" s="3">
        <v>4.0</v>
      </c>
      <c r="P76" s="3" t="s">
        <v>903</v>
      </c>
      <c r="Q76" s="3">
        <v>4.0</v>
      </c>
      <c r="R76" s="3"/>
    </row>
    <row r="77" ht="15.75" customHeight="1">
      <c r="A77" s="2" t="s">
        <v>487</v>
      </c>
      <c r="B77" s="2" t="s">
        <v>488</v>
      </c>
      <c r="C77" s="2" t="s">
        <v>38</v>
      </c>
      <c r="D77" s="2">
        <v>29.0</v>
      </c>
      <c r="E77" s="2" t="s">
        <v>40</v>
      </c>
      <c r="F77" s="2" t="s">
        <v>41</v>
      </c>
      <c r="G77" s="2" t="s">
        <v>30</v>
      </c>
      <c r="H77" s="3">
        <v>4.0</v>
      </c>
      <c r="I77" s="3">
        <v>5.0</v>
      </c>
      <c r="J77" s="3">
        <v>5.0</v>
      </c>
      <c r="K77" s="3">
        <v>5.0</v>
      </c>
      <c r="L77" s="3">
        <v>5.0</v>
      </c>
      <c r="M77" s="3" t="s">
        <v>906</v>
      </c>
      <c r="N77" s="3" t="s">
        <v>901</v>
      </c>
      <c r="O77" s="3">
        <v>4.0</v>
      </c>
      <c r="P77" s="3" t="s">
        <v>903</v>
      </c>
      <c r="Q77" s="3">
        <v>3.0</v>
      </c>
      <c r="R77" s="3"/>
    </row>
    <row r="78" ht="15.75" customHeight="1">
      <c r="A78" s="2" t="s">
        <v>495</v>
      </c>
      <c r="B78" s="2" t="s">
        <v>496</v>
      </c>
      <c r="C78" s="2" t="s">
        <v>38</v>
      </c>
      <c r="D78" s="2">
        <v>48.0</v>
      </c>
      <c r="E78" s="2" t="s">
        <v>40</v>
      </c>
      <c r="F78" s="2" t="s">
        <v>41</v>
      </c>
      <c r="G78" s="2" t="s">
        <v>30</v>
      </c>
      <c r="H78" s="3">
        <v>4.0</v>
      </c>
      <c r="I78" s="3">
        <v>5.0</v>
      </c>
      <c r="J78" s="3">
        <v>5.0</v>
      </c>
      <c r="K78" s="3">
        <v>5.0</v>
      </c>
      <c r="L78" s="3">
        <v>5.0</v>
      </c>
      <c r="M78" s="3" t="s">
        <v>906</v>
      </c>
      <c r="N78" s="3" t="s">
        <v>901</v>
      </c>
      <c r="O78" s="3">
        <v>4.0</v>
      </c>
      <c r="P78" s="3" t="s">
        <v>903</v>
      </c>
      <c r="Q78" s="3">
        <v>3.0</v>
      </c>
      <c r="R78" s="3"/>
    </row>
    <row r="79" ht="15.75" customHeight="1">
      <c r="A79" s="2" t="s">
        <v>497</v>
      </c>
      <c r="B79" s="2" t="s">
        <v>498</v>
      </c>
      <c r="C79" s="2" t="s">
        <v>26</v>
      </c>
      <c r="D79" s="2">
        <v>56.0</v>
      </c>
      <c r="E79" s="2" t="s">
        <v>96</v>
      </c>
      <c r="F79" s="2" t="s">
        <v>97</v>
      </c>
      <c r="G79" s="2" t="s">
        <v>53</v>
      </c>
      <c r="H79" s="3">
        <v>5.0</v>
      </c>
      <c r="I79" s="3">
        <v>5.0</v>
      </c>
      <c r="J79" s="3">
        <v>5.0</v>
      </c>
      <c r="K79" s="3">
        <v>5.0</v>
      </c>
      <c r="L79" s="3">
        <v>5.0</v>
      </c>
      <c r="M79" s="3" t="s">
        <v>906</v>
      </c>
      <c r="N79" s="3" t="s">
        <v>901</v>
      </c>
      <c r="O79" s="3">
        <v>5.0</v>
      </c>
      <c r="P79" s="3" t="s">
        <v>903</v>
      </c>
      <c r="Q79" s="3">
        <v>3.0</v>
      </c>
      <c r="R79" s="3"/>
    </row>
    <row r="80" ht="15.75" customHeight="1">
      <c r="A80" s="2" t="s">
        <v>507</v>
      </c>
      <c r="B80" s="2" t="s">
        <v>508</v>
      </c>
      <c r="C80" s="2" t="s">
        <v>26</v>
      </c>
      <c r="D80" s="2">
        <v>32.0</v>
      </c>
      <c r="E80" s="2" t="s">
        <v>40</v>
      </c>
      <c r="F80" s="2" t="s">
        <v>41</v>
      </c>
      <c r="G80" s="2" t="s">
        <v>30</v>
      </c>
      <c r="H80" s="3">
        <v>4.0</v>
      </c>
      <c r="I80" s="3">
        <v>5.0</v>
      </c>
      <c r="J80" s="3">
        <v>5.0</v>
      </c>
      <c r="K80" s="3">
        <v>5.0</v>
      </c>
      <c r="L80" s="3">
        <v>5.0</v>
      </c>
      <c r="M80" s="3" t="s">
        <v>906</v>
      </c>
      <c r="N80" s="3" t="s">
        <v>901</v>
      </c>
      <c r="O80" s="3">
        <v>4.0</v>
      </c>
      <c r="P80" s="3" t="s">
        <v>903</v>
      </c>
      <c r="Q80" s="3">
        <v>3.0</v>
      </c>
      <c r="R80" s="3"/>
    </row>
    <row r="81" ht="15.75" customHeight="1">
      <c r="A81" s="2" t="s">
        <v>513</v>
      </c>
      <c r="B81" s="2" t="s">
        <v>514</v>
      </c>
      <c r="C81" s="2" t="s">
        <v>38</v>
      </c>
      <c r="D81" s="2">
        <v>57.0</v>
      </c>
      <c r="E81" s="2" t="s">
        <v>96</v>
      </c>
      <c r="F81" s="2" t="s">
        <v>97</v>
      </c>
      <c r="G81" s="2" t="s">
        <v>53</v>
      </c>
      <c r="H81" s="3">
        <v>5.0</v>
      </c>
      <c r="I81" s="3">
        <v>5.0</v>
      </c>
      <c r="J81" s="3">
        <v>5.0</v>
      </c>
      <c r="K81" s="3">
        <v>5.0</v>
      </c>
      <c r="L81" s="3">
        <v>5.0</v>
      </c>
      <c r="M81" s="3" t="s">
        <v>904</v>
      </c>
      <c r="N81" s="3" t="s">
        <v>901</v>
      </c>
      <c r="O81" s="3">
        <v>5.0</v>
      </c>
      <c r="P81" s="3" t="s">
        <v>903</v>
      </c>
      <c r="Q81" s="3">
        <v>3.0</v>
      </c>
      <c r="R81" s="3"/>
    </row>
    <row r="82" ht="15.75" customHeight="1">
      <c r="A82" s="2" t="s">
        <v>515</v>
      </c>
      <c r="B82" s="2" t="s">
        <v>516</v>
      </c>
      <c r="C82" s="2" t="s">
        <v>38</v>
      </c>
      <c r="D82" s="2">
        <v>52.0</v>
      </c>
      <c r="E82" s="2" t="s">
        <v>96</v>
      </c>
      <c r="F82" s="2" t="s">
        <v>97</v>
      </c>
      <c r="G82" s="2" t="s">
        <v>53</v>
      </c>
      <c r="H82" s="3">
        <v>5.0</v>
      </c>
      <c r="I82" s="3">
        <v>5.0</v>
      </c>
      <c r="J82" s="3">
        <v>5.0</v>
      </c>
      <c r="K82" s="3">
        <v>5.0</v>
      </c>
      <c r="L82" s="3">
        <v>5.0</v>
      </c>
      <c r="M82" s="3" t="s">
        <v>904</v>
      </c>
      <c r="N82" s="3" t="s">
        <v>901</v>
      </c>
      <c r="O82" s="3">
        <v>5.0</v>
      </c>
      <c r="P82" s="3" t="s">
        <v>903</v>
      </c>
      <c r="Q82" s="3">
        <v>4.0</v>
      </c>
      <c r="R82" s="3"/>
    </row>
    <row r="83" ht="15.75" customHeight="1">
      <c r="A83" s="2" t="s">
        <v>521</v>
      </c>
      <c r="B83" s="2" t="s">
        <v>522</v>
      </c>
      <c r="C83" s="2" t="s">
        <v>38</v>
      </c>
      <c r="D83" s="2">
        <v>55.0</v>
      </c>
      <c r="E83" s="2" t="s">
        <v>96</v>
      </c>
      <c r="F83" s="2" t="s">
        <v>97</v>
      </c>
      <c r="G83" s="2" t="s">
        <v>53</v>
      </c>
      <c r="H83" s="3">
        <v>5.0</v>
      </c>
      <c r="I83" s="3">
        <v>5.0</v>
      </c>
      <c r="J83" s="3">
        <v>5.0</v>
      </c>
      <c r="K83" s="3">
        <v>5.0</v>
      </c>
      <c r="L83" s="3">
        <v>5.0</v>
      </c>
      <c r="M83" s="3" t="s">
        <v>904</v>
      </c>
      <c r="N83" s="3" t="s">
        <v>901</v>
      </c>
      <c r="O83" s="3">
        <v>5.0</v>
      </c>
      <c r="P83" s="3" t="s">
        <v>903</v>
      </c>
      <c r="Q83" s="3">
        <v>4.0</v>
      </c>
      <c r="R83" s="3"/>
    </row>
    <row r="84" ht="15.75" customHeight="1">
      <c r="A84" s="2" t="s">
        <v>525</v>
      </c>
      <c r="B84" s="2" t="s">
        <v>526</v>
      </c>
      <c r="C84" s="2" t="s">
        <v>38</v>
      </c>
      <c r="D84" s="2">
        <v>31.0</v>
      </c>
      <c r="E84" s="2" t="s">
        <v>61</v>
      </c>
      <c r="F84" s="2" t="s">
        <v>62</v>
      </c>
      <c r="G84" s="2" t="s">
        <v>53</v>
      </c>
      <c r="H84" s="3">
        <v>4.0</v>
      </c>
      <c r="I84" s="3">
        <v>4.0</v>
      </c>
      <c r="J84" s="3">
        <v>4.0</v>
      </c>
      <c r="K84" s="3">
        <v>4.0</v>
      </c>
      <c r="L84" s="3">
        <v>4.0</v>
      </c>
      <c r="M84" s="3" t="s">
        <v>904</v>
      </c>
      <c r="N84" s="3" t="s">
        <v>902</v>
      </c>
      <c r="O84" s="3">
        <v>4.0</v>
      </c>
      <c r="P84" s="3" t="s">
        <v>903</v>
      </c>
      <c r="Q84" s="3">
        <v>4.0</v>
      </c>
      <c r="R84" s="3"/>
    </row>
    <row r="85" ht="15.75" customHeight="1">
      <c r="A85" s="2" t="s">
        <v>527</v>
      </c>
      <c r="B85" s="2" t="s">
        <v>528</v>
      </c>
      <c r="C85" s="2" t="s">
        <v>26</v>
      </c>
      <c r="D85" s="2">
        <v>23.0</v>
      </c>
      <c r="E85" s="2" t="s">
        <v>61</v>
      </c>
      <c r="F85" s="2" t="s">
        <v>62</v>
      </c>
      <c r="G85" s="2" t="s">
        <v>53</v>
      </c>
      <c r="H85" s="3">
        <v>4.0</v>
      </c>
      <c r="I85" s="3">
        <v>4.0</v>
      </c>
      <c r="J85" s="3">
        <v>4.0</v>
      </c>
      <c r="K85" s="3">
        <v>4.0</v>
      </c>
      <c r="L85" s="3">
        <v>4.0</v>
      </c>
      <c r="M85" s="3" t="s">
        <v>904</v>
      </c>
      <c r="N85" s="3" t="s">
        <v>902</v>
      </c>
      <c r="O85" s="3">
        <v>4.0</v>
      </c>
      <c r="P85" s="3" t="s">
        <v>903</v>
      </c>
      <c r="Q85" s="3">
        <v>4.0</v>
      </c>
      <c r="R85" s="3" t="s">
        <v>911</v>
      </c>
    </row>
    <row r="86" ht="15.75" customHeight="1">
      <c r="A86" s="2" t="s">
        <v>529</v>
      </c>
      <c r="B86" s="2" t="s">
        <v>530</v>
      </c>
      <c r="C86" s="2" t="s">
        <v>38</v>
      </c>
      <c r="D86" s="2">
        <v>59.0</v>
      </c>
      <c r="E86" s="2" t="s">
        <v>96</v>
      </c>
      <c r="F86" s="2" t="s">
        <v>97</v>
      </c>
      <c r="G86" s="2" t="s">
        <v>53</v>
      </c>
      <c r="H86" s="3">
        <v>5.0</v>
      </c>
      <c r="I86" s="3">
        <v>5.0</v>
      </c>
      <c r="J86" s="3">
        <v>5.0</v>
      </c>
      <c r="K86" s="3">
        <v>5.0</v>
      </c>
      <c r="L86" s="3">
        <v>5.0</v>
      </c>
      <c r="M86" s="3" t="s">
        <v>904</v>
      </c>
      <c r="N86" s="3" t="s">
        <v>901</v>
      </c>
      <c r="O86" s="3">
        <v>4.0</v>
      </c>
      <c r="P86" s="3" t="s">
        <v>903</v>
      </c>
      <c r="Q86" s="3">
        <v>4.0</v>
      </c>
      <c r="R86" s="3"/>
    </row>
    <row r="87" ht="15.75" customHeight="1">
      <c r="A87" s="2" t="s">
        <v>538</v>
      </c>
      <c r="B87" s="2" t="s">
        <v>539</v>
      </c>
      <c r="C87" s="2" t="s">
        <v>38</v>
      </c>
      <c r="D87" s="2">
        <v>54.0</v>
      </c>
      <c r="E87" s="2" t="s">
        <v>122</v>
      </c>
      <c r="F87" s="2" t="s">
        <v>447</v>
      </c>
      <c r="G87" s="2" t="s">
        <v>53</v>
      </c>
      <c r="H87" s="3">
        <v>5.0</v>
      </c>
      <c r="I87" s="3">
        <v>5.0</v>
      </c>
      <c r="J87" s="3">
        <v>5.0</v>
      </c>
      <c r="K87" s="3">
        <v>5.0</v>
      </c>
      <c r="L87" s="3">
        <v>5.0</v>
      </c>
      <c r="M87" s="3" t="s">
        <v>906</v>
      </c>
      <c r="N87" s="3" t="s">
        <v>901</v>
      </c>
      <c r="O87" s="3">
        <v>5.0</v>
      </c>
      <c r="P87" s="3" t="s">
        <v>903</v>
      </c>
      <c r="Q87" s="3">
        <v>4.0</v>
      </c>
      <c r="R87" s="3"/>
    </row>
    <row r="88" ht="15.75" customHeight="1">
      <c r="A88" s="2" t="s">
        <v>542</v>
      </c>
      <c r="B88" s="2" t="s">
        <v>543</v>
      </c>
      <c r="C88" s="2" t="s">
        <v>26</v>
      </c>
      <c r="D88" s="2">
        <v>25.0</v>
      </c>
      <c r="E88" s="2" t="s">
        <v>40</v>
      </c>
      <c r="F88" s="2" t="s">
        <v>41</v>
      </c>
      <c r="G88" s="2" t="s">
        <v>30</v>
      </c>
      <c r="H88" s="3">
        <v>3.0</v>
      </c>
      <c r="I88" s="3">
        <v>3.0</v>
      </c>
      <c r="J88" s="3">
        <v>4.0</v>
      </c>
      <c r="K88" s="3">
        <v>5.0</v>
      </c>
      <c r="L88" s="3">
        <v>4.0</v>
      </c>
      <c r="M88" s="3" t="s">
        <v>906</v>
      </c>
      <c r="N88" s="3" t="s">
        <v>901</v>
      </c>
      <c r="O88" s="3">
        <v>4.0</v>
      </c>
      <c r="P88" s="3" t="s">
        <v>903</v>
      </c>
      <c r="Q88" s="3">
        <v>4.0</v>
      </c>
      <c r="R88" s="3"/>
    </row>
    <row r="89" ht="15.75" customHeight="1">
      <c r="A89" s="2" t="s">
        <v>546</v>
      </c>
      <c r="B89" s="2" t="s">
        <v>547</v>
      </c>
      <c r="C89" s="2" t="s">
        <v>26</v>
      </c>
      <c r="D89" s="2">
        <v>51.0</v>
      </c>
      <c r="E89" s="2" t="s">
        <v>96</v>
      </c>
      <c r="F89" s="2" t="s">
        <v>97</v>
      </c>
      <c r="G89" s="2" t="s">
        <v>53</v>
      </c>
      <c r="H89" s="3">
        <v>5.0</v>
      </c>
      <c r="I89" s="3">
        <v>5.0</v>
      </c>
      <c r="J89" s="3">
        <v>5.0</v>
      </c>
      <c r="K89" s="3">
        <v>5.0</v>
      </c>
      <c r="L89" s="3">
        <v>5.0</v>
      </c>
      <c r="M89" s="3" t="s">
        <v>904</v>
      </c>
      <c r="N89" s="3" t="s">
        <v>901</v>
      </c>
      <c r="O89" s="3">
        <v>5.0</v>
      </c>
      <c r="P89" s="3" t="s">
        <v>903</v>
      </c>
      <c r="Q89" s="3">
        <v>4.0</v>
      </c>
      <c r="R89" s="3"/>
    </row>
    <row r="90" ht="15.75" customHeight="1">
      <c r="A90" s="2" t="s">
        <v>552</v>
      </c>
      <c r="B90" s="2" t="s">
        <v>553</v>
      </c>
      <c r="C90" s="2" t="s">
        <v>38</v>
      </c>
      <c r="D90" s="2">
        <v>24.0</v>
      </c>
      <c r="E90" s="2" t="s">
        <v>122</v>
      </c>
      <c r="F90" s="2" t="s">
        <v>447</v>
      </c>
      <c r="G90" s="2" t="s">
        <v>53</v>
      </c>
      <c r="H90" s="3">
        <v>5.0</v>
      </c>
      <c r="I90" s="3">
        <v>5.0</v>
      </c>
      <c r="J90" s="3">
        <v>5.0</v>
      </c>
      <c r="K90" s="3">
        <v>5.0</v>
      </c>
      <c r="L90" s="3">
        <v>5.0</v>
      </c>
      <c r="M90" s="3" t="s">
        <v>906</v>
      </c>
      <c r="N90" s="3" t="s">
        <v>901</v>
      </c>
      <c r="O90" s="3">
        <v>5.0</v>
      </c>
      <c r="P90" s="3" t="s">
        <v>903</v>
      </c>
      <c r="Q90" s="3">
        <v>4.0</v>
      </c>
      <c r="R90" s="3"/>
    </row>
    <row r="91" ht="15.75" customHeight="1">
      <c r="A91" s="2" t="s">
        <v>560</v>
      </c>
      <c r="B91" s="2" t="s">
        <v>561</v>
      </c>
      <c r="C91" s="2" t="s">
        <v>38</v>
      </c>
      <c r="D91" s="2">
        <v>55.0</v>
      </c>
      <c r="E91" s="2" t="s">
        <v>122</v>
      </c>
      <c r="F91" s="2" t="s">
        <v>447</v>
      </c>
      <c r="G91" s="2" t="s">
        <v>53</v>
      </c>
      <c r="H91" s="3">
        <v>5.0</v>
      </c>
      <c r="I91" s="3">
        <v>5.0</v>
      </c>
      <c r="J91" s="3">
        <v>5.0</v>
      </c>
      <c r="K91" s="3">
        <v>5.0</v>
      </c>
      <c r="L91" s="3">
        <v>5.0</v>
      </c>
      <c r="M91" s="3" t="s">
        <v>906</v>
      </c>
      <c r="N91" s="3" t="s">
        <v>901</v>
      </c>
      <c r="O91" s="3">
        <v>5.0</v>
      </c>
      <c r="P91" s="3" t="s">
        <v>903</v>
      </c>
      <c r="Q91" s="3">
        <v>4.0</v>
      </c>
      <c r="R91" s="3"/>
    </row>
    <row r="92" ht="15.75" customHeight="1">
      <c r="A92" s="2" t="s">
        <v>562</v>
      </c>
      <c r="B92" s="2" t="s">
        <v>563</v>
      </c>
      <c r="C92" s="2" t="s">
        <v>38</v>
      </c>
      <c r="D92" s="2">
        <v>23.0</v>
      </c>
      <c r="E92" s="2" t="s">
        <v>96</v>
      </c>
      <c r="F92" s="2" t="s">
        <v>97</v>
      </c>
      <c r="G92" s="2" t="s">
        <v>53</v>
      </c>
      <c r="H92" s="3">
        <v>5.0</v>
      </c>
      <c r="I92" s="3">
        <v>5.0</v>
      </c>
      <c r="J92" s="3">
        <v>5.0</v>
      </c>
      <c r="K92" s="3">
        <v>5.0</v>
      </c>
      <c r="L92" s="3">
        <v>5.0</v>
      </c>
      <c r="M92" s="3" t="s">
        <v>904</v>
      </c>
      <c r="N92" s="3" t="s">
        <v>901</v>
      </c>
      <c r="O92" s="3">
        <v>5.0</v>
      </c>
      <c r="P92" s="3" t="s">
        <v>903</v>
      </c>
      <c r="Q92" s="3">
        <v>4.0</v>
      </c>
      <c r="R92" s="3"/>
    </row>
    <row r="93" ht="15.75" customHeight="1">
      <c r="A93" s="2" t="s">
        <v>569</v>
      </c>
      <c r="B93" s="2" t="s">
        <v>570</v>
      </c>
      <c r="C93" s="2" t="s">
        <v>38</v>
      </c>
      <c r="D93" s="2">
        <v>38.0</v>
      </c>
      <c r="E93" s="2" t="s">
        <v>140</v>
      </c>
      <c r="F93" s="2" t="s">
        <v>573</v>
      </c>
      <c r="G93" s="2" t="s">
        <v>53</v>
      </c>
      <c r="H93" s="3">
        <v>4.0</v>
      </c>
      <c r="I93" s="3">
        <v>3.0</v>
      </c>
      <c r="J93" s="3">
        <v>4.0</v>
      </c>
      <c r="K93" s="3">
        <v>4.0</v>
      </c>
      <c r="L93" s="3">
        <v>5.0</v>
      </c>
      <c r="M93" s="3" t="s">
        <v>901</v>
      </c>
      <c r="N93" s="3" t="s">
        <v>906</v>
      </c>
      <c r="O93" s="3">
        <v>5.0</v>
      </c>
      <c r="P93" s="3" t="s">
        <v>909</v>
      </c>
      <c r="Q93" s="3">
        <v>4.0</v>
      </c>
      <c r="R93" s="3" t="s">
        <v>912</v>
      </c>
    </row>
    <row r="94" ht="15.75" customHeight="1">
      <c r="A94" s="2" t="s">
        <v>577</v>
      </c>
      <c r="B94" s="2" t="s">
        <v>578</v>
      </c>
      <c r="C94" s="2" t="s">
        <v>38</v>
      </c>
      <c r="D94" s="2">
        <v>30.0</v>
      </c>
      <c r="E94" s="2" t="s">
        <v>122</v>
      </c>
      <c r="F94" s="2" t="s">
        <v>447</v>
      </c>
      <c r="G94" s="2" t="s">
        <v>53</v>
      </c>
      <c r="H94" s="3">
        <v>5.0</v>
      </c>
      <c r="I94" s="3">
        <v>5.0</v>
      </c>
      <c r="J94" s="3">
        <v>5.0</v>
      </c>
      <c r="K94" s="3">
        <v>5.0</v>
      </c>
      <c r="L94" s="3">
        <v>5.0</v>
      </c>
      <c r="M94" s="3" t="s">
        <v>906</v>
      </c>
      <c r="N94" s="3" t="s">
        <v>901</v>
      </c>
      <c r="O94" s="3">
        <v>5.0</v>
      </c>
      <c r="P94" s="3" t="s">
        <v>903</v>
      </c>
      <c r="Q94" s="3">
        <v>4.0</v>
      </c>
      <c r="R94" s="3"/>
    </row>
    <row r="95" ht="15.75" customHeight="1">
      <c r="A95" s="2" t="s">
        <v>581</v>
      </c>
      <c r="B95" s="2" t="s">
        <v>582</v>
      </c>
      <c r="C95" s="2" t="s">
        <v>38</v>
      </c>
      <c r="D95" s="2">
        <v>57.0</v>
      </c>
      <c r="E95" s="2" t="s">
        <v>140</v>
      </c>
      <c r="F95" s="2" t="s">
        <v>573</v>
      </c>
      <c r="G95" s="2" t="s">
        <v>53</v>
      </c>
      <c r="H95" s="3">
        <v>4.0</v>
      </c>
      <c r="I95" s="3">
        <v>4.0</v>
      </c>
      <c r="J95" s="3">
        <v>4.0</v>
      </c>
      <c r="K95" s="3">
        <v>4.0</v>
      </c>
      <c r="L95" s="3">
        <v>5.0</v>
      </c>
      <c r="M95" s="3" t="s">
        <v>901</v>
      </c>
      <c r="N95" s="3" t="s">
        <v>906</v>
      </c>
      <c r="O95" s="3">
        <v>4.0</v>
      </c>
      <c r="P95" s="3" t="s">
        <v>909</v>
      </c>
      <c r="Q95" s="3">
        <v>4.0</v>
      </c>
      <c r="R95" s="3"/>
    </row>
    <row r="96" ht="15.75" customHeight="1">
      <c r="A96" s="2" t="s">
        <v>587</v>
      </c>
      <c r="B96" s="2" t="s">
        <v>588</v>
      </c>
      <c r="C96" s="2" t="s">
        <v>38</v>
      </c>
      <c r="D96" s="2">
        <v>52.0</v>
      </c>
      <c r="E96" s="2" t="s">
        <v>122</v>
      </c>
      <c r="F96" s="2" t="s">
        <v>447</v>
      </c>
      <c r="G96" s="2" t="s">
        <v>53</v>
      </c>
      <c r="H96" s="3">
        <v>5.0</v>
      </c>
      <c r="I96" s="3">
        <v>5.0</v>
      </c>
      <c r="J96" s="3">
        <v>5.0</v>
      </c>
      <c r="K96" s="3">
        <v>5.0</v>
      </c>
      <c r="L96" s="3">
        <v>5.0</v>
      </c>
      <c r="M96" s="3" t="s">
        <v>906</v>
      </c>
      <c r="N96" s="3" t="s">
        <v>901</v>
      </c>
      <c r="O96" s="3">
        <v>5.0</v>
      </c>
      <c r="P96" s="3" t="s">
        <v>903</v>
      </c>
      <c r="Q96" s="3">
        <v>4.0</v>
      </c>
      <c r="R96" s="3"/>
    </row>
    <row r="97" ht="15.75" customHeight="1">
      <c r="A97" s="2" t="s">
        <v>591</v>
      </c>
      <c r="B97" s="2" t="s">
        <v>592</v>
      </c>
      <c r="C97" s="2" t="s">
        <v>38</v>
      </c>
      <c r="D97" s="2">
        <v>42.0</v>
      </c>
      <c r="E97" s="2" t="s">
        <v>122</v>
      </c>
      <c r="F97" s="2" t="s">
        <v>447</v>
      </c>
      <c r="G97" s="2" t="s">
        <v>53</v>
      </c>
      <c r="H97" s="3">
        <v>5.0</v>
      </c>
      <c r="I97" s="3">
        <v>5.0</v>
      </c>
      <c r="J97" s="3">
        <v>5.0</v>
      </c>
      <c r="K97" s="3">
        <v>5.0</v>
      </c>
      <c r="L97" s="3">
        <v>5.0</v>
      </c>
      <c r="M97" s="3" t="s">
        <v>906</v>
      </c>
      <c r="N97" s="3" t="s">
        <v>901</v>
      </c>
      <c r="O97" s="3">
        <v>5.0</v>
      </c>
      <c r="P97" s="3" t="s">
        <v>903</v>
      </c>
      <c r="Q97" s="3">
        <v>4.0</v>
      </c>
      <c r="R97" s="3" t="s">
        <v>918</v>
      </c>
    </row>
    <row r="98" ht="15.75" customHeight="1">
      <c r="A98" s="2" t="s">
        <v>593</v>
      </c>
      <c r="B98" s="2" t="s">
        <v>594</v>
      </c>
      <c r="C98" s="2" t="s">
        <v>38</v>
      </c>
      <c r="D98" s="2">
        <v>26.0</v>
      </c>
      <c r="E98" s="2" t="s">
        <v>140</v>
      </c>
      <c r="F98" s="2" t="s">
        <v>573</v>
      </c>
      <c r="G98" s="2" t="s">
        <v>53</v>
      </c>
      <c r="H98" s="3">
        <v>3.0</v>
      </c>
      <c r="I98" s="3">
        <v>4.0</v>
      </c>
      <c r="J98" s="3">
        <v>4.0</v>
      </c>
      <c r="K98" s="3">
        <v>4.0</v>
      </c>
      <c r="L98" s="3">
        <v>5.0</v>
      </c>
      <c r="M98" s="3" t="s">
        <v>901</v>
      </c>
      <c r="N98" s="3" t="s">
        <v>906</v>
      </c>
      <c r="O98" s="3">
        <v>4.0</v>
      </c>
      <c r="P98" s="3" t="s">
        <v>909</v>
      </c>
      <c r="Q98" s="3">
        <v>4.0</v>
      </c>
      <c r="R98" s="3" t="s">
        <v>912</v>
      </c>
    </row>
    <row r="99" ht="15.75" customHeight="1">
      <c r="A99" s="2" t="s">
        <v>597</v>
      </c>
      <c r="B99" s="2" t="s">
        <v>598</v>
      </c>
      <c r="C99" s="2" t="s">
        <v>38</v>
      </c>
      <c r="D99" s="2">
        <v>32.0</v>
      </c>
      <c r="E99" s="2" t="s">
        <v>122</v>
      </c>
      <c r="F99" s="2" t="s">
        <v>447</v>
      </c>
      <c r="G99" s="2" t="s">
        <v>53</v>
      </c>
      <c r="H99" s="3">
        <v>5.0</v>
      </c>
      <c r="I99" s="3">
        <v>5.0</v>
      </c>
      <c r="J99" s="3">
        <v>5.0</v>
      </c>
      <c r="K99" s="3">
        <v>5.0</v>
      </c>
      <c r="L99" s="3">
        <v>5.0</v>
      </c>
      <c r="M99" s="3" t="s">
        <v>906</v>
      </c>
      <c r="N99" s="3" t="s">
        <v>901</v>
      </c>
      <c r="O99" s="3">
        <v>5.0</v>
      </c>
      <c r="P99" s="3" t="s">
        <v>909</v>
      </c>
      <c r="Q99" s="3">
        <v>4.0</v>
      </c>
      <c r="R99" s="3"/>
    </row>
    <row r="100" ht="15.75" customHeight="1">
      <c r="A100" s="2" t="s">
        <v>599</v>
      </c>
      <c r="B100" s="2" t="s">
        <v>600</v>
      </c>
      <c r="C100" s="2" t="s">
        <v>38</v>
      </c>
      <c r="D100" s="2">
        <v>23.0</v>
      </c>
      <c r="E100" s="2" t="s">
        <v>140</v>
      </c>
      <c r="F100" s="2" t="s">
        <v>573</v>
      </c>
      <c r="G100" s="2" t="s">
        <v>53</v>
      </c>
      <c r="H100" s="3">
        <v>3.0</v>
      </c>
      <c r="I100" s="3">
        <v>4.0</v>
      </c>
      <c r="J100" s="3">
        <v>4.0</v>
      </c>
      <c r="K100" s="3">
        <v>4.0</v>
      </c>
      <c r="L100" s="3">
        <v>4.0</v>
      </c>
      <c r="M100" s="3" t="s">
        <v>901</v>
      </c>
      <c r="N100" s="3" t="s">
        <v>904</v>
      </c>
      <c r="O100" s="3">
        <v>4.0</v>
      </c>
      <c r="P100" s="3" t="s">
        <v>903</v>
      </c>
      <c r="Q100" s="3">
        <v>4.0</v>
      </c>
      <c r="R100" s="3"/>
    </row>
    <row r="101" ht="15.75" customHeight="1">
      <c r="A101" s="2" t="s">
        <v>601</v>
      </c>
      <c r="B101" s="2" t="s">
        <v>602</v>
      </c>
      <c r="C101" s="2" t="s">
        <v>38</v>
      </c>
      <c r="D101" s="2">
        <v>39.0</v>
      </c>
      <c r="E101" s="2" t="s">
        <v>40</v>
      </c>
      <c r="F101" s="2" t="s">
        <v>41</v>
      </c>
      <c r="G101" s="2" t="s">
        <v>30</v>
      </c>
      <c r="H101" s="3">
        <v>3.0</v>
      </c>
      <c r="I101" s="3">
        <v>3.0</v>
      </c>
      <c r="J101" s="3">
        <v>4.0</v>
      </c>
      <c r="K101" s="3">
        <v>5.0</v>
      </c>
      <c r="L101" s="3">
        <v>4.0</v>
      </c>
      <c r="M101" s="3" t="s">
        <v>904</v>
      </c>
      <c r="N101" s="3" t="s">
        <v>901</v>
      </c>
      <c r="O101" s="3">
        <v>4.0</v>
      </c>
      <c r="P101" s="3" t="s">
        <v>903</v>
      </c>
      <c r="Q101" s="3">
        <v>4.0</v>
      </c>
      <c r="R101" s="3"/>
    </row>
    <row r="102" ht="15.75" customHeight="1">
      <c r="A102" s="2" t="s">
        <v>605</v>
      </c>
      <c r="B102" s="2" t="s">
        <v>606</v>
      </c>
      <c r="C102" s="2" t="s">
        <v>38</v>
      </c>
      <c r="D102" s="2">
        <v>54.0</v>
      </c>
      <c r="E102" s="2" t="s">
        <v>40</v>
      </c>
      <c r="F102" s="2" t="s">
        <v>41</v>
      </c>
      <c r="G102" s="2" t="s">
        <v>30</v>
      </c>
      <c r="H102" s="3">
        <v>3.0</v>
      </c>
      <c r="I102" s="3">
        <v>3.0</v>
      </c>
      <c r="J102" s="3">
        <v>4.0</v>
      </c>
      <c r="K102" s="3">
        <v>5.0</v>
      </c>
      <c r="L102" s="3">
        <v>4.0</v>
      </c>
      <c r="M102" s="3" t="s">
        <v>904</v>
      </c>
      <c r="N102" s="3" t="s">
        <v>902</v>
      </c>
      <c r="O102" s="3">
        <v>4.0</v>
      </c>
      <c r="P102" s="3" t="s">
        <v>909</v>
      </c>
      <c r="Q102" s="3">
        <v>5.0</v>
      </c>
      <c r="R102" s="3"/>
    </row>
    <row r="103" ht="15.75" customHeight="1">
      <c r="A103" s="2" t="s">
        <v>611</v>
      </c>
      <c r="B103" s="2" t="s">
        <v>612</v>
      </c>
      <c r="C103" s="2" t="s">
        <v>38</v>
      </c>
      <c r="D103" s="2">
        <v>41.0</v>
      </c>
      <c r="E103" s="2" t="s">
        <v>122</v>
      </c>
      <c r="F103" s="2" t="s">
        <v>447</v>
      </c>
      <c r="G103" s="2" t="s">
        <v>53</v>
      </c>
      <c r="H103" s="3">
        <v>5.0</v>
      </c>
      <c r="I103" s="3">
        <v>5.0</v>
      </c>
      <c r="J103" s="3">
        <v>5.0</v>
      </c>
      <c r="K103" s="3">
        <v>5.0</v>
      </c>
      <c r="L103" s="3">
        <v>5.0</v>
      </c>
      <c r="M103" s="3" t="s">
        <v>906</v>
      </c>
      <c r="N103" s="3" t="s">
        <v>901</v>
      </c>
      <c r="O103" s="3">
        <v>5.0</v>
      </c>
      <c r="P103" s="3" t="s">
        <v>903</v>
      </c>
      <c r="Q103" s="3">
        <v>5.0</v>
      </c>
      <c r="R103" s="3"/>
    </row>
    <row r="104" ht="15.75" customHeight="1">
      <c r="A104" s="2" t="s">
        <v>615</v>
      </c>
      <c r="B104" s="2" t="s">
        <v>616</v>
      </c>
      <c r="C104" s="2" t="s">
        <v>26</v>
      </c>
      <c r="D104" s="2">
        <v>48.0</v>
      </c>
      <c r="E104" s="2" t="s">
        <v>61</v>
      </c>
      <c r="F104" s="2" t="s">
        <v>62</v>
      </c>
      <c r="G104" s="2" t="s">
        <v>53</v>
      </c>
      <c r="H104" s="3">
        <v>5.0</v>
      </c>
      <c r="I104" s="3">
        <v>5.0</v>
      </c>
      <c r="J104" s="3">
        <v>5.0</v>
      </c>
      <c r="K104" s="3">
        <v>5.0</v>
      </c>
      <c r="L104" s="3">
        <v>5.0</v>
      </c>
      <c r="M104" s="3" t="s">
        <v>904</v>
      </c>
      <c r="N104" s="3" t="s">
        <v>901</v>
      </c>
      <c r="O104" s="3">
        <v>5.0</v>
      </c>
      <c r="P104" s="3" t="s">
        <v>909</v>
      </c>
      <c r="Q104" s="3">
        <v>5.0</v>
      </c>
      <c r="R104" s="3" t="s">
        <v>908</v>
      </c>
    </row>
    <row r="105" ht="15.75" customHeight="1">
      <c r="A105" s="2" t="s">
        <v>619</v>
      </c>
      <c r="B105" s="2" t="s">
        <v>620</v>
      </c>
      <c r="C105" s="2" t="s">
        <v>38</v>
      </c>
      <c r="D105" s="2">
        <v>18.0</v>
      </c>
      <c r="E105" s="2" t="s">
        <v>40</v>
      </c>
      <c r="F105" s="2" t="s">
        <v>41</v>
      </c>
      <c r="G105" s="2" t="s">
        <v>30</v>
      </c>
      <c r="H105" s="3">
        <v>3.0</v>
      </c>
      <c r="I105" s="3">
        <v>3.0</v>
      </c>
      <c r="J105" s="3">
        <v>4.0</v>
      </c>
      <c r="K105" s="3">
        <v>5.0</v>
      </c>
      <c r="L105" s="3">
        <v>4.0</v>
      </c>
      <c r="M105" s="3" t="s">
        <v>904</v>
      </c>
      <c r="N105" s="3" t="s">
        <v>902</v>
      </c>
      <c r="O105" s="3">
        <v>4.0</v>
      </c>
      <c r="P105" s="3" t="s">
        <v>912</v>
      </c>
      <c r="Q105" s="3">
        <v>5.0</v>
      </c>
      <c r="R105" s="3" t="s">
        <v>919</v>
      </c>
    </row>
    <row r="106" ht="15.75" customHeight="1">
      <c r="A106" s="2" t="s">
        <v>621</v>
      </c>
      <c r="B106" s="2" t="s">
        <v>622</v>
      </c>
      <c r="C106" s="2" t="s">
        <v>38</v>
      </c>
      <c r="D106" s="2">
        <v>18.0</v>
      </c>
      <c r="E106" s="2" t="s">
        <v>140</v>
      </c>
      <c r="F106" s="2" t="s">
        <v>573</v>
      </c>
      <c r="G106" s="2" t="s">
        <v>53</v>
      </c>
      <c r="H106" s="3">
        <v>3.0</v>
      </c>
      <c r="I106" s="3">
        <v>3.0</v>
      </c>
      <c r="J106" s="3">
        <v>4.0</v>
      </c>
      <c r="K106" s="3">
        <v>4.0</v>
      </c>
      <c r="L106" s="3">
        <v>4.0</v>
      </c>
      <c r="M106" s="3" t="s">
        <v>904</v>
      </c>
      <c r="N106" s="3" t="s">
        <v>904</v>
      </c>
      <c r="O106" s="3">
        <v>5.0</v>
      </c>
      <c r="P106" s="3" t="s">
        <v>909</v>
      </c>
      <c r="Q106" s="3">
        <v>5.0</v>
      </c>
      <c r="R106" s="3" t="s">
        <v>912</v>
      </c>
    </row>
    <row r="107" ht="15.75" customHeight="1">
      <c r="A107" s="2" t="s">
        <v>623</v>
      </c>
      <c r="B107" s="2" t="s">
        <v>624</v>
      </c>
      <c r="C107" s="2" t="s">
        <v>26</v>
      </c>
      <c r="D107" s="2">
        <v>32.0</v>
      </c>
      <c r="E107" s="2" t="s">
        <v>140</v>
      </c>
      <c r="F107" s="2" t="s">
        <v>573</v>
      </c>
      <c r="G107" s="2" t="s">
        <v>53</v>
      </c>
      <c r="H107" s="3">
        <v>3.0</v>
      </c>
      <c r="I107" s="3">
        <v>4.0</v>
      </c>
      <c r="J107" s="3">
        <v>4.0</v>
      </c>
      <c r="K107" s="3">
        <v>4.0</v>
      </c>
      <c r="L107" s="3">
        <v>4.0</v>
      </c>
      <c r="M107" s="3" t="s">
        <v>904</v>
      </c>
      <c r="N107" s="3" t="s">
        <v>904</v>
      </c>
      <c r="O107" s="3">
        <v>4.0</v>
      </c>
      <c r="P107" s="3" t="s">
        <v>909</v>
      </c>
      <c r="Q107" s="3">
        <v>5.0</v>
      </c>
      <c r="R107" s="3" t="s">
        <v>912</v>
      </c>
    </row>
    <row r="108" ht="15.75" customHeight="1">
      <c r="A108" s="2" t="s">
        <v>625</v>
      </c>
      <c r="B108" s="2" t="s">
        <v>626</v>
      </c>
      <c r="C108" s="2" t="s">
        <v>26</v>
      </c>
      <c r="D108" s="2">
        <v>33.0</v>
      </c>
      <c r="E108" s="2" t="s">
        <v>61</v>
      </c>
      <c r="F108" s="2" t="s">
        <v>62</v>
      </c>
      <c r="G108" s="2" t="s">
        <v>53</v>
      </c>
      <c r="H108" s="3">
        <v>4.0</v>
      </c>
      <c r="I108" s="3">
        <v>4.0</v>
      </c>
      <c r="J108" s="3">
        <v>5.0</v>
      </c>
      <c r="K108" s="3">
        <v>4.0</v>
      </c>
      <c r="L108" s="3">
        <v>5.0</v>
      </c>
      <c r="M108" s="3" t="s">
        <v>904</v>
      </c>
      <c r="N108" s="3" t="s">
        <v>902</v>
      </c>
      <c r="O108" s="3">
        <v>5.0</v>
      </c>
      <c r="P108" s="3" t="s">
        <v>909</v>
      </c>
      <c r="Q108" s="3">
        <v>5.0</v>
      </c>
      <c r="R108" s="3"/>
    </row>
    <row r="109" ht="15.75" customHeight="1">
      <c r="A109" s="2" t="s">
        <v>627</v>
      </c>
      <c r="B109" s="2" t="s">
        <v>628</v>
      </c>
      <c r="C109" s="2" t="s">
        <v>38</v>
      </c>
      <c r="D109" s="2">
        <v>55.0</v>
      </c>
      <c r="E109" s="2" t="s">
        <v>40</v>
      </c>
      <c r="F109" s="2" t="s">
        <v>41</v>
      </c>
      <c r="G109" s="2" t="s">
        <v>30</v>
      </c>
      <c r="H109" s="3">
        <v>3.0</v>
      </c>
      <c r="I109" s="3">
        <v>3.0</v>
      </c>
      <c r="J109" s="3">
        <v>4.0</v>
      </c>
      <c r="K109" s="3">
        <v>5.0</v>
      </c>
      <c r="L109" s="3">
        <v>4.0</v>
      </c>
      <c r="M109" s="3" t="s">
        <v>904</v>
      </c>
      <c r="N109" s="3" t="s">
        <v>902</v>
      </c>
      <c r="O109" s="3">
        <v>4.0</v>
      </c>
      <c r="P109" s="3" t="s">
        <v>909</v>
      </c>
      <c r="Q109" s="3">
        <v>5.0</v>
      </c>
      <c r="R109" s="3" t="s">
        <v>920</v>
      </c>
    </row>
    <row r="110" ht="15.75" customHeight="1">
      <c r="A110" s="2" t="s">
        <v>631</v>
      </c>
      <c r="B110" s="2" t="s">
        <v>632</v>
      </c>
      <c r="C110" s="2" t="s">
        <v>38</v>
      </c>
      <c r="D110" s="2">
        <v>26.0</v>
      </c>
      <c r="E110" s="2" t="s">
        <v>633</v>
      </c>
      <c r="F110" s="2" t="s">
        <v>97</v>
      </c>
      <c r="G110" s="2" t="s">
        <v>30</v>
      </c>
      <c r="H110" s="3">
        <v>5.0</v>
      </c>
      <c r="I110" s="3">
        <v>5.0</v>
      </c>
      <c r="J110" s="3">
        <v>5.0</v>
      </c>
      <c r="K110" s="3">
        <v>5.0</v>
      </c>
      <c r="L110" s="3">
        <v>5.0</v>
      </c>
      <c r="M110" s="3" t="s">
        <v>906</v>
      </c>
      <c r="N110" s="3" t="s">
        <v>901</v>
      </c>
      <c r="O110" s="3">
        <v>5.0</v>
      </c>
      <c r="P110" s="3" t="s">
        <v>903</v>
      </c>
      <c r="Q110" s="3">
        <v>5.0</v>
      </c>
      <c r="R110" s="3"/>
    </row>
    <row r="111" ht="15.75" customHeight="1">
      <c r="A111" s="2" t="s">
        <v>638</v>
      </c>
      <c r="B111" s="2" t="s">
        <v>639</v>
      </c>
      <c r="C111" s="2" t="s">
        <v>26</v>
      </c>
      <c r="D111" s="2">
        <v>53.0</v>
      </c>
      <c r="E111" s="2" t="s">
        <v>96</v>
      </c>
      <c r="F111" s="2" t="s">
        <v>97</v>
      </c>
      <c r="G111" s="2" t="s">
        <v>53</v>
      </c>
      <c r="H111" s="3">
        <v>5.0</v>
      </c>
      <c r="I111" s="3">
        <v>5.0</v>
      </c>
      <c r="J111" s="3">
        <v>5.0</v>
      </c>
      <c r="K111" s="3">
        <v>5.0</v>
      </c>
      <c r="L111" s="3">
        <v>5.0</v>
      </c>
      <c r="M111" s="3" t="s">
        <v>904</v>
      </c>
      <c r="N111" s="3" t="s">
        <v>901</v>
      </c>
      <c r="O111" s="3">
        <v>5.0</v>
      </c>
      <c r="P111" s="3" t="s">
        <v>903</v>
      </c>
      <c r="Q111" s="3">
        <v>5.0</v>
      </c>
      <c r="R111" s="3" t="s">
        <v>908</v>
      </c>
    </row>
    <row r="112" ht="15.75" customHeight="1">
      <c r="A112" s="2" t="s">
        <v>640</v>
      </c>
      <c r="B112" s="2" t="s">
        <v>641</v>
      </c>
      <c r="C112" s="2" t="s">
        <v>38</v>
      </c>
      <c r="D112" s="2">
        <v>44.0</v>
      </c>
      <c r="E112" s="2" t="s">
        <v>96</v>
      </c>
      <c r="F112" s="2" t="s">
        <v>97</v>
      </c>
      <c r="G112" s="2" t="s">
        <v>53</v>
      </c>
      <c r="H112" s="3">
        <v>5.0</v>
      </c>
      <c r="I112" s="3">
        <v>5.0</v>
      </c>
      <c r="J112" s="3">
        <v>5.0</v>
      </c>
      <c r="K112" s="3">
        <v>5.0</v>
      </c>
      <c r="L112" s="3">
        <v>5.0</v>
      </c>
      <c r="M112" s="3" t="s">
        <v>904</v>
      </c>
      <c r="N112" s="3" t="s">
        <v>901</v>
      </c>
      <c r="O112" s="3">
        <v>5.0</v>
      </c>
      <c r="P112" s="3" t="s">
        <v>903</v>
      </c>
      <c r="Q112" s="3">
        <v>5.0</v>
      </c>
      <c r="R112" s="3"/>
    </row>
    <row r="113" ht="15.75" customHeight="1">
      <c r="A113" s="2" t="s">
        <v>642</v>
      </c>
      <c r="B113" s="2" t="s">
        <v>643</v>
      </c>
      <c r="C113" s="2" t="s">
        <v>38</v>
      </c>
      <c r="D113" s="2">
        <v>47.0</v>
      </c>
      <c r="E113" s="2" t="s">
        <v>633</v>
      </c>
      <c r="F113" s="2" t="s">
        <v>97</v>
      </c>
      <c r="G113" s="2" t="s">
        <v>30</v>
      </c>
      <c r="H113" s="3">
        <v>5.0</v>
      </c>
      <c r="I113" s="3">
        <v>5.0</v>
      </c>
      <c r="J113" s="3">
        <v>5.0</v>
      </c>
      <c r="K113" s="3">
        <v>5.0</v>
      </c>
      <c r="L113" s="3">
        <v>5.0</v>
      </c>
      <c r="M113" s="3" t="s">
        <v>906</v>
      </c>
      <c r="N113" s="3" t="s">
        <v>901</v>
      </c>
      <c r="O113" s="3">
        <v>5.0</v>
      </c>
      <c r="P113" s="3" t="s">
        <v>903</v>
      </c>
      <c r="Q113" s="3">
        <v>5.0</v>
      </c>
      <c r="R113" s="3" t="s">
        <v>921</v>
      </c>
    </row>
    <row r="114" ht="15.75" customHeight="1">
      <c r="A114" s="2" t="s">
        <v>646</v>
      </c>
      <c r="B114" s="2" t="s">
        <v>647</v>
      </c>
      <c r="C114" s="2" t="s">
        <v>26</v>
      </c>
      <c r="D114" s="2">
        <v>18.0</v>
      </c>
      <c r="E114" s="2" t="s">
        <v>61</v>
      </c>
      <c r="F114" s="2" t="s">
        <v>62</v>
      </c>
      <c r="G114" s="2" t="s">
        <v>53</v>
      </c>
      <c r="H114" s="3">
        <v>4.0</v>
      </c>
      <c r="I114" s="3">
        <v>4.0</v>
      </c>
      <c r="J114" s="3">
        <v>5.0</v>
      </c>
      <c r="K114" s="3">
        <v>4.0</v>
      </c>
      <c r="L114" s="3">
        <v>5.0</v>
      </c>
      <c r="M114" s="3" t="s">
        <v>904</v>
      </c>
      <c r="N114" s="3" t="s">
        <v>902</v>
      </c>
      <c r="O114" s="3">
        <v>5.0</v>
      </c>
      <c r="P114" s="3" t="s">
        <v>909</v>
      </c>
      <c r="Q114" s="3">
        <v>5.0</v>
      </c>
      <c r="R114" s="3"/>
    </row>
    <row r="115" ht="15.75" customHeight="1">
      <c r="A115" s="2" t="s">
        <v>648</v>
      </c>
      <c r="B115" s="2" t="s">
        <v>649</v>
      </c>
      <c r="C115" s="2" t="s">
        <v>38</v>
      </c>
      <c r="D115" s="2">
        <v>53.0</v>
      </c>
      <c r="E115" s="2" t="s">
        <v>122</v>
      </c>
      <c r="F115" s="2" t="s">
        <v>447</v>
      </c>
      <c r="G115" s="2" t="s">
        <v>53</v>
      </c>
      <c r="H115" s="3">
        <v>5.0</v>
      </c>
      <c r="I115" s="3">
        <v>5.0</v>
      </c>
      <c r="J115" s="3">
        <v>5.0</v>
      </c>
      <c r="K115" s="3">
        <v>5.0</v>
      </c>
      <c r="L115" s="3">
        <v>5.0</v>
      </c>
      <c r="M115" s="3" t="s">
        <v>906</v>
      </c>
      <c r="N115" s="3" t="s">
        <v>901</v>
      </c>
      <c r="O115" s="3">
        <v>5.0</v>
      </c>
      <c r="P115" s="3" t="s">
        <v>903</v>
      </c>
      <c r="Q115" s="3">
        <v>5.0</v>
      </c>
      <c r="R115" s="3"/>
    </row>
    <row r="116" ht="15.75" customHeight="1">
      <c r="A116" s="2" t="s">
        <v>650</v>
      </c>
      <c r="B116" s="2" t="s">
        <v>651</v>
      </c>
      <c r="C116" s="2" t="s">
        <v>38</v>
      </c>
      <c r="D116" s="2">
        <v>54.0</v>
      </c>
      <c r="E116" s="2" t="s">
        <v>140</v>
      </c>
      <c r="F116" s="2" t="s">
        <v>573</v>
      </c>
      <c r="G116" s="2" t="s">
        <v>53</v>
      </c>
      <c r="H116" s="3">
        <v>3.0</v>
      </c>
      <c r="I116" s="3">
        <v>4.0</v>
      </c>
      <c r="J116" s="3">
        <v>4.0</v>
      </c>
      <c r="K116" s="3">
        <v>4.0</v>
      </c>
      <c r="L116" s="3">
        <v>4.0</v>
      </c>
      <c r="M116" s="3" t="s">
        <v>904</v>
      </c>
      <c r="N116" s="3" t="s">
        <v>904</v>
      </c>
      <c r="O116" s="3">
        <v>4.0</v>
      </c>
      <c r="P116" s="3" t="s">
        <v>912</v>
      </c>
      <c r="Q116" s="3">
        <v>5.0</v>
      </c>
      <c r="R116" s="3" t="s">
        <v>912</v>
      </c>
    </row>
    <row r="117" ht="15.75" customHeight="1">
      <c r="A117" s="2" t="s">
        <v>655</v>
      </c>
      <c r="B117" s="2" t="s">
        <v>656</v>
      </c>
      <c r="C117" s="2" t="s">
        <v>38</v>
      </c>
      <c r="D117" s="2">
        <v>28.0</v>
      </c>
      <c r="E117" s="2" t="s">
        <v>633</v>
      </c>
      <c r="F117" s="2" t="s">
        <v>97</v>
      </c>
      <c r="G117" s="2" t="s">
        <v>30</v>
      </c>
      <c r="H117" s="3">
        <v>4.0</v>
      </c>
      <c r="I117" s="3">
        <v>5.0</v>
      </c>
      <c r="J117" s="3">
        <v>4.0</v>
      </c>
      <c r="K117" s="3">
        <v>5.0</v>
      </c>
      <c r="L117" s="3">
        <v>5.0</v>
      </c>
      <c r="M117" s="3" t="s">
        <v>906</v>
      </c>
      <c r="N117" s="3" t="s">
        <v>901</v>
      </c>
      <c r="O117" s="3">
        <v>5.0</v>
      </c>
      <c r="P117" s="3" t="s">
        <v>909</v>
      </c>
      <c r="Q117" s="3">
        <v>5.0</v>
      </c>
      <c r="R117" s="3" t="s">
        <v>922</v>
      </c>
    </row>
    <row r="118" ht="15.75" customHeight="1">
      <c r="A118" s="2" t="s">
        <v>657</v>
      </c>
      <c r="B118" s="2" t="s">
        <v>658</v>
      </c>
      <c r="C118" s="2" t="s">
        <v>38</v>
      </c>
      <c r="D118" s="2">
        <v>23.0</v>
      </c>
      <c r="E118" s="2" t="s">
        <v>96</v>
      </c>
      <c r="F118" s="2" t="s">
        <v>97</v>
      </c>
      <c r="G118" s="2" t="s">
        <v>53</v>
      </c>
      <c r="H118" s="3">
        <v>5.0</v>
      </c>
      <c r="I118" s="3">
        <v>5.0</v>
      </c>
      <c r="J118" s="3">
        <v>5.0</v>
      </c>
      <c r="K118" s="3">
        <v>5.0</v>
      </c>
      <c r="L118" s="3">
        <v>5.0</v>
      </c>
      <c r="M118" s="3" t="s">
        <v>904</v>
      </c>
      <c r="N118" s="3" t="s">
        <v>901</v>
      </c>
      <c r="O118" s="3">
        <v>5.0</v>
      </c>
      <c r="P118" s="3" t="s">
        <v>903</v>
      </c>
      <c r="Q118" s="3">
        <v>5.0</v>
      </c>
      <c r="R118" s="3"/>
    </row>
    <row r="119" ht="15.75" customHeight="1">
      <c r="A119" s="2" t="s">
        <v>661</v>
      </c>
      <c r="B119" s="2" t="s">
        <v>662</v>
      </c>
      <c r="C119" s="2" t="s">
        <v>38</v>
      </c>
      <c r="D119" s="2">
        <v>30.0</v>
      </c>
      <c r="E119" s="2" t="s">
        <v>122</v>
      </c>
      <c r="F119" s="2" t="s">
        <v>447</v>
      </c>
      <c r="G119" s="2" t="s">
        <v>53</v>
      </c>
      <c r="H119" s="3">
        <v>5.0</v>
      </c>
      <c r="I119" s="3">
        <v>5.0</v>
      </c>
      <c r="J119" s="3">
        <v>5.0</v>
      </c>
      <c r="K119" s="3">
        <v>5.0</v>
      </c>
      <c r="L119" s="3">
        <v>5.0</v>
      </c>
      <c r="M119" s="3" t="s">
        <v>906</v>
      </c>
      <c r="N119" s="3" t="s">
        <v>901</v>
      </c>
      <c r="O119" s="3">
        <v>5.0</v>
      </c>
      <c r="P119" s="3" t="s">
        <v>903</v>
      </c>
      <c r="Q119" s="3">
        <v>5.0</v>
      </c>
      <c r="R119" s="3"/>
    </row>
    <row r="120" ht="15.75" customHeight="1">
      <c r="A120" s="2" t="s">
        <v>663</v>
      </c>
      <c r="B120" s="2" t="s">
        <v>664</v>
      </c>
      <c r="C120" s="2" t="s">
        <v>38</v>
      </c>
      <c r="D120" s="2">
        <v>35.0</v>
      </c>
      <c r="E120" s="2" t="s">
        <v>633</v>
      </c>
      <c r="F120" s="2" t="s">
        <v>97</v>
      </c>
      <c r="G120" s="2" t="s">
        <v>30</v>
      </c>
      <c r="H120" s="3">
        <v>5.0</v>
      </c>
      <c r="I120" s="3">
        <v>5.0</v>
      </c>
      <c r="J120" s="3">
        <v>5.0</v>
      </c>
      <c r="K120" s="3">
        <v>5.0</v>
      </c>
      <c r="L120" s="3">
        <v>5.0</v>
      </c>
      <c r="M120" s="3" t="s">
        <v>906</v>
      </c>
      <c r="N120" s="3" t="s">
        <v>901</v>
      </c>
      <c r="O120" s="3">
        <v>5.0</v>
      </c>
      <c r="P120" s="3" t="s">
        <v>903</v>
      </c>
      <c r="Q120" s="3">
        <v>5.0</v>
      </c>
      <c r="R120" s="3" t="s">
        <v>921</v>
      </c>
    </row>
    <row r="121" ht="15.75" customHeight="1">
      <c r="A121" s="2" t="s">
        <v>669</v>
      </c>
      <c r="B121" s="2" t="s">
        <v>670</v>
      </c>
      <c r="C121" s="2" t="s">
        <v>38</v>
      </c>
      <c r="D121" s="2">
        <v>52.0</v>
      </c>
      <c r="E121" s="2" t="s">
        <v>61</v>
      </c>
      <c r="F121" s="2" t="s">
        <v>62</v>
      </c>
      <c r="G121" s="2" t="s">
        <v>53</v>
      </c>
      <c r="H121" s="3">
        <v>4.0</v>
      </c>
      <c r="I121" s="3">
        <v>4.0</v>
      </c>
      <c r="J121" s="3">
        <v>5.0</v>
      </c>
      <c r="K121" s="3">
        <v>4.0</v>
      </c>
      <c r="L121" s="3">
        <v>5.0</v>
      </c>
      <c r="M121" s="3" t="s">
        <v>904</v>
      </c>
      <c r="N121" s="3" t="s">
        <v>902</v>
      </c>
      <c r="O121" s="3">
        <v>4.0</v>
      </c>
      <c r="P121" s="3" t="s">
        <v>903</v>
      </c>
      <c r="Q121" s="3">
        <v>4.0</v>
      </c>
      <c r="R121" s="3" t="s">
        <v>910</v>
      </c>
    </row>
    <row r="122" ht="15.75" customHeight="1">
      <c r="A122" s="2" t="s">
        <v>671</v>
      </c>
      <c r="B122" s="2" t="s">
        <v>672</v>
      </c>
      <c r="C122" s="2" t="s">
        <v>38</v>
      </c>
      <c r="D122" s="2">
        <v>24.0</v>
      </c>
      <c r="E122" s="2" t="s">
        <v>140</v>
      </c>
      <c r="F122" s="2" t="s">
        <v>573</v>
      </c>
      <c r="G122" s="2" t="s">
        <v>53</v>
      </c>
      <c r="H122" s="3">
        <v>3.0</v>
      </c>
      <c r="I122" s="3">
        <v>3.0</v>
      </c>
      <c r="J122" s="3">
        <v>4.0</v>
      </c>
      <c r="K122" s="3">
        <v>4.0</v>
      </c>
      <c r="L122" s="3">
        <v>4.0</v>
      </c>
      <c r="M122" s="3" t="s">
        <v>904</v>
      </c>
      <c r="N122" s="3" t="s">
        <v>904</v>
      </c>
      <c r="O122" s="3">
        <v>4.0</v>
      </c>
      <c r="P122" s="3" t="s">
        <v>912</v>
      </c>
      <c r="Q122" s="3">
        <v>4.0</v>
      </c>
      <c r="R122" s="3"/>
    </row>
    <row r="123" ht="15.75" customHeight="1">
      <c r="A123" s="2" t="s">
        <v>675</v>
      </c>
      <c r="B123" s="2" t="s">
        <v>676</v>
      </c>
      <c r="C123" s="2" t="s">
        <v>38</v>
      </c>
      <c r="D123" s="2">
        <v>48.0</v>
      </c>
      <c r="E123" s="2" t="s">
        <v>122</v>
      </c>
      <c r="F123" s="2" t="s">
        <v>447</v>
      </c>
      <c r="G123" s="2" t="s">
        <v>53</v>
      </c>
      <c r="H123" s="3">
        <v>5.0</v>
      </c>
      <c r="I123" s="3">
        <v>5.0</v>
      </c>
      <c r="J123" s="3">
        <v>5.0</v>
      </c>
      <c r="K123" s="3">
        <v>5.0</v>
      </c>
      <c r="L123" s="3">
        <v>5.0</v>
      </c>
      <c r="M123" s="3" t="s">
        <v>906</v>
      </c>
      <c r="N123" s="3" t="s">
        <v>901</v>
      </c>
      <c r="O123" s="3">
        <v>5.0</v>
      </c>
      <c r="P123" s="3" t="s">
        <v>903</v>
      </c>
      <c r="Q123" s="3">
        <v>4.0</v>
      </c>
      <c r="R123" s="3"/>
    </row>
    <row r="124" ht="15.75" customHeight="1">
      <c r="A124" s="2" t="s">
        <v>679</v>
      </c>
      <c r="B124" s="2" t="s">
        <v>680</v>
      </c>
      <c r="C124" s="2" t="s">
        <v>38</v>
      </c>
      <c r="D124" s="2">
        <v>52.0</v>
      </c>
      <c r="E124" s="2" t="s">
        <v>122</v>
      </c>
      <c r="F124" s="2" t="s">
        <v>447</v>
      </c>
      <c r="G124" s="2" t="s">
        <v>53</v>
      </c>
      <c r="H124" s="3">
        <v>5.0</v>
      </c>
      <c r="I124" s="3">
        <v>5.0</v>
      </c>
      <c r="J124" s="3">
        <v>5.0</v>
      </c>
      <c r="K124" s="3">
        <v>5.0</v>
      </c>
      <c r="L124" s="3">
        <v>5.0</v>
      </c>
      <c r="M124" s="3" t="s">
        <v>906</v>
      </c>
      <c r="N124" s="3" t="s">
        <v>901</v>
      </c>
      <c r="O124" s="3">
        <v>5.0</v>
      </c>
      <c r="P124" s="3" t="s">
        <v>903</v>
      </c>
      <c r="Q124" s="3">
        <v>4.0</v>
      </c>
      <c r="R124" s="3"/>
    </row>
    <row r="125" ht="15.75" customHeight="1">
      <c r="A125" s="2" t="s">
        <v>681</v>
      </c>
      <c r="B125" s="2" t="s">
        <v>682</v>
      </c>
      <c r="C125" s="2" t="s">
        <v>26</v>
      </c>
      <c r="D125" s="2">
        <v>59.0</v>
      </c>
      <c r="E125" s="2" t="s">
        <v>140</v>
      </c>
      <c r="F125" s="2" t="s">
        <v>573</v>
      </c>
      <c r="G125" s="2" t="s">
        <v>53</v>
      </c>
      <c r="H125" s="3">
        <v>4.0</v>
      </c>
      <c r="I125" s="3">
        <v>4.0</v>
      </c>
      <c r="J125" s="3">
        <v>4.0</v>
      </c>
      <c r="K125" s="3">
        <v>4.0</v>
      </c>
      <c r="L125" s="3">
        <v>5.0</v>
      </c>
      <c r="M125" s="3" t="s">
        <v>904</v>
      </c>
      <c r="N125" s="3" t="s">
        <v>906</v>
      </c>
      <c r="O125" s="3">
        <v>4.0</v>
      </c>
      <c r="P125" s="3" t="s">
        <v>912</v>
      </c>
      <c r="Q125" s="3">
        <v>4.0</v>
      </c>
      <c r="R125" s="3" t="s">
        <v>912</v>
      </c>
    </row>
    <row r="126" ht="15.75" customHeight="1">
      <c r="A126" s="2" t="s">
        <v>683</v>
      </c>
      <c r="B126" s="2" t="s">
        <v>684</v>
      </c>
      <c r="C126" s="2" t="s">
        <v>38</v>
      </c>
      <c r="D126" s="2">
        <v>57.0</v>
      </c>
      <c r="E126" s="2" t="s">
        <v>633</v>
      </c>
      <c r="F126" s="2" t="s">
        <v>97</v>
      </c>
      <c r="G126" s="2" t="s">
        <v>30</v>
      </c>
      <c r="H126" s="3">
        <v>5.0</v>
      </c>
      <c r="I126" s="3">
        <v>5.0</v>
      </c>
      <c r="J126" s="3">
        <v>5.0</v>
      </c>
      <c r="K126" s="3">
        <v>5.0</v>
      </c>
      <c r="L126" s="3">
        <v>5.0</v>
      </c>
      <c r="M126" s="3" t="s">
        <v>906</v>
      </c>
      <c r="N126" s="3" t="s">
        <v>901</v>
      </c>
      <c r="O126" s="3">
        <v>5.0</v>
      </c>
      <c r="P126" s="3" t="s">
        <v>903</v>
      </c>
      <c r="Q126" s="3">
        <v>3.0</v>
      </c>
      <c r="R126" s="3" t="s">
        <v>921</v>
      </c>
    </row>
    <row r="127" ht="15.75" customHeight="1">
      <c r="A127" s="2" t="s">
        <v>691</v>
      </c>
      <c r="B127" s="2" t="s">
        <v>692</v>
      </c>
      <c r="C127" s="2" t="s">
        <v>38</v>
      </c>
      <c r="D127" s="2">
        <v>25.0</v>
      </c>
      <c r="E127" s="2" t="s">
        <v>96</v>
      </c>
      <c r="F127" s="2" t="s">
        <v>97</v>
      </c>
      <c r="G127" s="2" t="s">
        <v>53</v>
      </c>
      <c r="H127" s="3">
        <v>5.0</v>
      </c>
      <c r="I127" s="3">
        <v>5.0</v>
      </c>
      <c r="J127" s="3">
        <v>5.0</v>
      </c>
      <c r="K127" s="3">
        <v>5.0</v>
      </c>
      <c r="L127" s="3">
        <v>5.0</v>
      </c>
      <c r="M127" s="3" t="s">
        <v>904</v>
      </c>
      <c r="N127" s="3" t="s">
        <v>901</v>
      </c>
      <c r="O127" s="3">
        <v>5.0</v>
      </c>
      <c r="P127" s="3" t="s">
        <v>903</v>
      </c>
      <c r="Q127" s="3">
        <v>3.0</v>
      </c>
      <c r="R127" s="3"/>
    </row>
    <row r="128" ht="15.75" customHeight="1">
      <c r="A128" s="2" t="s">
        <v>693</v>
      </c>
      <c r="B128" s="2" t="s">
        <v>694</v>
      </c>
      <c r="C128" s="2" t="s">
        <v>38</v>
      </c>
      <c r="D128" s="2">
        <v>29.0</v>
      </c>
      <c r="E128" s="2" t="s">
        <v>140</v>
      </c>
      <c r="F128" s="2" t="s">
        <v>573</v>
      </c>
      <c r="G128" s="2" t="s">
        <v>53</v>
      </c>
      <c r="H128" s="3">
        <v>4.0</v>
      </c>
      <c r="I128" s="3">
        <v>4.0</v>
      </c>
      <c r="J128" s="3">
        <v>4.0</v>
      </c>
      <c r="K128" s="3">
        <v>4.0</v>
      </c>
      <c r="L128" s="3">
        <v>5.0</v>
      </c>
      <c r="M128" s="3" t="s">
        <v>901</v>
      </c>
      <c r="N128" s="3" t="s">
        <v>906</v>
      </c>
      <c r="O128" s="3">
        <v>4.0</v>
      </c>
      <c r="P128" s="3" t="s">
        <v>912</v>
      </c>
      <c r="Q128" s="3">
        <v>3.0</v>
      </c>
      <c r="R128" s="3" t="s">
        <v>912</v>
      </c>
    </row>
    <row r="129" ht="15.75" customHeight="1">
      <c r="A129" s="2" t="s">
        <v>697</v>
      </c>
      <c r="B129" s="2" t="s">
        <v>698</v>
      </c>
      <c r="C129" s="2" t="s">
        <v>38</v>
      </c>
      <c r="D129" s="2">
        <v>33.0</v>
      </c>
      <c r="E129" s="2" t="s">
        <v>61</v>
      </c>
      <c r="F129" s="2" t="s">
        <v>62</v>
      </c>
      <c r="G129" s="2" t="s">
        <v>53</v>
      </c>
      <c r="H129" s="3">
        <v>4.0</v>
      </c>
      <c r="I129" s="3">
        <v>4.0</v>
      </c>
      <c r="J129" s="3">
        <v>5.0</v>
      </c>
      <c r="K129" s="3">
        <v>4.0</v>
      </c>
      <c r="L129" s="3">
        <v>5.0</v>
      </c>
      <c r="M129" s="3" t="s">
        <v>904</v>
      </c>
      <c r="N129" s="3" t="s">
        <v>902</v>
      </c>
      <c r="O129" s="3">
        <v>4.0</v>
      </c>
      <c r="P129" s="3" t="s">
        <v>903</v>
      </c>
      <c r="Q129" s="3">
        <v>3.0</v>
      </c>
      <c r="R129" s="3"/>
    </row>
    <row r="130" ht="15.75" customHeight="1">
      <c r="A130" s="2" t="s">
        <v>699</v>
      </c>
      <c r="B130" s="2" t="s">
        <v>700</v>
      </c>
      <c r="C130" s="2" t="s">
        <v>38</v>
      </c>
      <c r="D130" s="2">
        <v>38.0</v>
      </c>
      <c r="E130" s="2" t="s">
        <v>140</v>
      </c>
      <c r="F130" s="2" t="s">
        <v>573</v>
      </c>
      <c r="G130" s="2" t="s">
        <v>53</v>
      </c>
      <c r="H130" s="3">
        <v>4.0</v>
      </c>
      <c r="I130" s="3">
        <v>3.0</v>
      </c>
      <c r="J130" s="3">
        <v>4.0</v>
      </c>
      <c r="K130" s="3">
        <v>4.0</v>
      </c>
      <c r="L130" s="3">
        <v>5.0</v>
      </c>
      <c r="M130" s="3" t="s">
        <v>901</v>
      </c>
      <c r="N130" s="3" t="s">
        <v>906</v>
      </c>
      <c r="O130" s="3">
        <v>4.0</v>
      </c>
      <c r="P130" s="3" t="s">
        <v>909</v>
      </c>
      <c r="Q130" s="3">
        <v>4.0</v>
      </c>
      <c r="R130" s="3" t="s">
        <v>910</v>
      </c>
    </row>
    <row r="131" ht="15.75" customHeight="1">
      <c r="A131" s="2" t="s">
        <v>707</v>
      </c>
      <c r="B131" s="2" t="s">
        <v>708</v>
      </c>
      <c r="C131" s="2" t="s">
        <v>38</v>
      </c>
      <c r="D131" s="2">
        <v>54.0</v>
      </c>
      <c r="E131" s="2" t="s">
        <v>633</v>
      </c>
      <c r="F131" s="2" t="s">
        <v>97</v>
      </c>
      <c r="G131" s="2" t="s">
        <v>30</v>
      </c>
      <c r="H131" s="3">
        <v>5.0</v>
      </c>
      <c r="I131" s="3">
        <v>5.0</v>
      </c>
      <c r="J131" s="3">
        <v>5.0</v>
      </c>
      <c r="K131" s="3">
        <v>5.0</v>
      </c>
      <c r="L131" s="3">
        <v>5.0</v>
      </c>
      <c r="M131" s="3" t="s">
        <v>904</v>
      </c>
      <c r="N131" s="3" t="s">
        <v>901</v>
      </c>
      <c r="O131" s="3">
        <v>5.0</v>
      </c>
      <c r="P131" s="3" t="s">
        <v>903</v>
      </c>
      <c r="Q131" s="3">
        <v>4.0</v>
      </c>
      <c r="R131" s="3" t="s">
        <v>912</v>
      </c>
    </row>
    <row r="132" ht="15.75" customHeight="1">
      <c r="A132" s="2" t="s">
        <v>711</v>
      </c>
      <c r="B132" s="2" t="s">
        <v>712</v>
      </c>
      <c r="C132" s="2" t="s">
        <v>38</v>
      </c>
      <c r="D132" s="2">
        <v>34.0</v>
      </c>
      <c r="E132" s="2" t="s">
        <v>61</v>
      </c>
      <c r="F132" s="2" t="s">
        <v>62</v>
      </c>
      <c r="G132" s="2" t="s">
        <v>53</v>
      </c>
      <c r="H132" s="3">
        <v>4.0</v>
      </c>
      <c r="I132" s="3">
        <v>4.0</v>
      </c>
      <c r="J132" s="3">
        <v>4.0</v>
      </c>
      <c r="K132" s="3">
        <v>4.0</v>
      </c>
      <c r="L132" s="3">
        <v>4.0</v>
      </c>
      <c r="M132" s="3" t="s">
        <v>904</v>
      </c>
      <c r="N132" s="3" t="s">
        <v>901</v>
      </c>
      <c r="O132" s="3">
        <v>5.0</v>
      </c>
      <c r="P132" s="3" t="s">
        <v>903</v>
      </c>
      <c r="Q132" s="3">
        <v>4.0</v>
      </c>
      <c r="R132" s="3" t="s">
        <v>923</v>
      </c>
    </row>
    <row r="133" ht="15.75" customHeight="1">
      <c r="A133" s="2" t="s">
        <v>715</v>
      </c>
      <c r="B133" s="2" t="s">
        <v>716</v>
      </c>
      <c r="C133" s="2" t="s">
        <v>26</v>
      </c>
      <c r="D133" s="2">
        <v>36.0</v>
      </c>
      <c r="E133" s="2" t="s">
        <v>633</v>
      </c>
      <c r="F133" s="2" t="s">
        <v>97</v>
      </c>
      <c r="G133" s="2" t="s">
        <v>30</v>
      </c>
      <c r="H133" s="3">
        <v>5.0</v>
      </c>
      <c r="I133" s="3">
        <v>5.0</v>
      </c>
      <c r="J133" s="3">
        <v>5.0</v>
      </c>
      <c r="K133" s="3">
        <v>5.0</v>
      </c>
      <c r="L133" s="3">
        <v>5.0</v>
      </c>
      <c r="M133" s="3" t="s">
        <v>904</v>
      </c>
      <c r="N133" s="3" t="s">
        <v>901</v>
      </c>
      <c r="O133" s="3">
        <v>5.0</v>
      </c>
      <c r="P133" s="3" t="s">
        <v>903</v>
      </c>
      <c r="Q133" s="3">
        <v>4.0</v>
      </c>
      <c r="R133" s="3" t="s">
        <v>921</v>
      </c>
    </row>
    <row r="134" ht="15.75" customHeight="1">
      <c r="A134" s="2" t="s">
        <v>717</v>
      </c>
      <c r="B134" s="2" t="s">
        <v>718</v>
      </c>
      <c r="C134" s="2" t="s">
        <v>26</v>
      </c>
      <c r="D134" s="2">
        <v>48.0</v>
      </c>
      <c r="E134" s="2" t="s">
        <v>61</v>
      </c>
      <c r="F134" s="2" t="s">
        <v>62</v>
      </c>
      <c r="G134" s="2" t="s">
        <v>53</v>
      </c>
      <c r="H134" s="3">
        <v>4.0</v>
      </c>
      <c r="I134" s="3">
        <v>4.0</v>
      </c>
      <c r="J134" s="3">
        <v>4.0</v>
      </c>
      <c r="K134" s="3">
        <v>4.0</v>
      </c>
      <c r="L134" s="3">
        <v>4.0</v>
      </c>
      <c r="M134" s="3" t="s">
        <v>904</v>
      </c>
      <c r="N134" s="3" t="s">
        <v>902</v>
      </c>
      <c r="O134" s="3">
        <v>5.0</v>
      </c>
      <c r="P134" s="3" t="s">
        <v>912</v>
      </c>
      <c r="Q134" s="3">
        <v>4.0</v>
      </c>
      <c r="R134" s="3"/>
    </row>
    <row r="135" ht="15.75" customHeight="1">
      <c r="A135" s="2" t="s">
        <v>721</v>
      </c>
      <c r="B135" s="2" t="s">
        <v>722</v>
      </c>
      <c r="C135" s="2" t="s">
        <v>38</v>
      </c>
      <c r="D135" s="2">
        <v>18.0</v>
      </c>
      <c r="E135" s="2" t="s">
        <v>96</v>
      </c>
      <c r="F135" s="2" t="s">
        <v>97</v>
      </c>
      <c r="G135" s="2" t="s">
        <v>53</v>
      </c>
      <c r="H135" s="3">
        <v>5.0</v>
      </c>
      <c r="I135" s="3">
        <v>5.0</v>
      </c>
      <c r="J135" s="3">
        <v>5.0</v>
      </c>
      <c r="K135" s="3">
        <v>5.0</v>
      </c>
      <c r="L135" s="3">
        <v>5.0</v>
      </c>
      <c r="M135" s="3" t="s">
        <v>904</v>
      </c>
      <c r="N135" s="3" t="s">
        <v>901</v>
      </c>
      <c r="O135" s="3">
        <v>5.0</v>
      </c>
      <c r="P135" s="3" t="s">
        <v>903</v>
      </c>
      <c r="Q135" s="3">
        <v>4.0</v>
      </c>
      <c r="R135" s="3"/>
    </row>
    <row r="136" ht="15.75" customHeight="1">
      <c r="A136" s="2" t="s">
        <v>723</v>
      </c>
      <c r="B136" s="2" t="s">
        <v>724</v>
      </c>
      <c r="C136" s="2" t="s">
        <v>38</v>
      </c>
      <c r="D136" s="2">
        <v>43.0</v>
      </c>
      <c r="E136" s="2" t="s">
        <v>633</v>
      </c>
      <c r="F136" s="2" t="s">
        <v>97</v>
      </c>
      <c r="G136" s="2" t="s">
        <v>30</v>
      </c>
      <c r="H136" s="3">
        <v>5.0</v>
      </c>
      <c r="I136" s="3">
        <v>5.0</v>
      </c>
      <c r="J136" s="3">
        <v>5.0</v>
      </c>
      <c r="K136" s="3">
        <v>5.0</v>
      </c>
      <c r="L136" s="3">
        <v>5.0</v>
      </c>
      <c r="M136" s="3" t="s">
        <v>904</v>
      </c>
      <c r="N136" s="3" t="s">
        <v>901</v>
      </c>
      <c r="O136" s="3">
        <v>5.0</v>
      </c>
      <c r="P136" s="3" t="s">
        <v>909</v>
      </c>
      <c r="Q136" s="3">
        <v>5.0</v>
      </c>
      <c r="R136" s="3" t="s">
        <v>921</v>
      </c>
    </row>
    <row r="137" ht="15.75" customHeight="1">
      <c r="A137" s="2" t="s">
        <v>725</v>
      </c>
      <c r="B137" s="2" t="s">
        <v>726</v>
      </c>
      <c r="C137" s="2" t="s">
        <v>38</v>
      </c>
      <c r="D137" s="2">
        <v>55.0</v>
      </c>
      <c r="E137" s="2" t="s">
        <v>633</v>
      </c>
      <c r="F137" s="2" t="s">
        <v>97</v>
      </c>
      <c r="G137" s="2" t="s">
        <v>30</v>
      </c>
      <c r="H137" s="3">
        <v>4.0</v>
      </c>
      <c r="I137" s="3">
        <v>5.0</v>
      </c>
      <c r="J137" s="3">
        <v>4.0</v>
      </c>
      <c r="K137" s="3">
        <v>5.0</v>
      </c>
      <c r="L137" s="3">
        <v>5.0</v>
      </c>
      <c r="M137" s="3" t="s">
        <v>904</v>
      </c>
      <c r="N137" s="3" t="s">
        <v>901</v>
      </c>
      <c r="O137" s="3">
        <v>5.0</v>
      </c>
      <c r="P137" s="3" t="s">
        <v>903</v>
      </c>
      <c r="Q137" s="3">
        <v>5.0</v>
      </c>
      <c r="R137" s="3" t="s">
        <v>922</v>
      </c>
    </row>
    <row r="138" ht="15.75" customHeight="1">
      <c r="A138" s="2" t="s">
        <v>729</v>
      </c>
      <c r="B138" s="2" t="s">
        <v>730</v>
      </c>
      <c r="C138" s="2" t="s">
        <v>38</v>
      </c>
      <c r="D138" s="2">
        <v>23.0</v>
      </c>
      <c r="E138" s="2" t="s">
        <v>633</v>
      </c>
      <c r="F138" s="2" t="s">
        <v>97</v>
      </c>
      <c r="G138" s="2" t="s">
        <v>30</v>
      </c>
      <c r="H138" s="3">
        <v>5.0</v>
      </c>
      <c r="I138" s="3">
        <v>5.0</v>
      </c>
      <c r="J138" s="3">
        <v>5.0</v>
      </c>
      <c r="K138" s="3">
        <v>5.0</v>
      </c>
      <c r="L138" s="3">
        <v>5.0</v>
      </c>
      <c r="M138" s="3" t="s">
        <v>904</v>
      </c>
      <c r="N138" s="3" t="s">
        <v>901</v>
      </c>
      <c r="O138" s="3">
        <v>5.0</v>
      </c>
      <c r="P138" s="3" t="s">
        <v>903</v>
      </c>
      <c r="Q138" s="3">
        <v>5.0</v>
      </c>
      <c r="R138" s="3" t="s">
        <v>921</v>
      </c>
    </row>
    <row r="139" ht="15.75" customHeight="1">
      <c r="A139" s="2" t="s">
        <v>731</v>
      </c>
      <c r="B139" s="2" t="s">
        <v>732</v>
      </c>
      <c r="C139" s="2" t="s">
        <v>26</v>
      </c>
      <c r="D139" s="2">
        <v>45.0</v>
      </c>
      <c r="E139" s="2" t="s">
        <v>96</v>
      </c>
      <c r="F139" s="2" t="s">
        <v>97</v>
      </c>
      <c r="G139" s="2" t="s">
        <v>53</v>
      </c>
      <c r="H139" s="3">
        <v>5.0</v>
      </c>
      <c r="I139" s="3">
        <v>5.0</v>
      </c>
      <c r="J139" s="3">
        <v>5.0</v>
      </c>
      <c r="K139" s="3">
        <v>5.0</v>
      </c>
      <c r="L139" s="3">
        <v>5.0</v>
      </c>
      <c r="M139" s="3" t="s">
        <v>904</v>
      </c>
      <c r="N139" s="3" t="s">
        <v>901</v>
      </c>
      <c r="O139" s="3">
        <v>5.0</v>
      </c>
      <c r="P139" s="3" t="s">
        <v>903</v>
      </c>
      <c r="Q139" s="3">
        <v>5.0</v>
      </c>
      <c r="R139" s="3"/>
    </row>
    <row r="140" ht="15.75" customHeight="1">
      <c r="A140" s="2" t="s">
        <v>733</v>
      </c>
      <c r="B140" s="2" t="s">
        <v>734</v>
      </c>
      <c r="C140" s="2" t="s">
        <v>38</v>
      </c>
      <c r="D140" s="2">
        <v>24.0</v>
      </c>
      <c r="E140" s="2" t="s">
        <v>633</v>
      </c>
      <c r="F140" s="2" t="s">
        <v>97</v>
      </c>
      <c r="G140" s="2" t="s">
        <v>30</v>
      </c>
      <c r="H140" s="3">
        <v>5.0</v>
      </c>
      <c r="I140" s="3">
        <v>5.0</v>
      </c>
      <c r="J140" s="3">
        <v>5.0</v>
      </c>
      <c r="K140" s="3">
        <v>5.0</v>
      </c>
      <c r="L140" s="3">
        <v>5.0</v>
      </c>
      <c r="M140" s="3" t="s">
        <v>901</v>
      </c>
      <c r="N140" s="3" t="s">
        <v>902</v>
      </c>
      <c r="O140" s="3">
        <v>5.0</v>
      </c>
      <c r="P140" s="3" t="s">
        <v>903</v>
      </c>
      <c r="Q140" s="3">
        <v>5.0</v>
      </c>
      <c r="R140" s="3"/>
    </row>
    <row r="141" ht="15.75" customHeight="1">
      <c r="A141" s="2" t="s">
        <v>737</v>
      </c>
      <c r="B141" s="2" t="s">
        <v>738</v>
      </c>
      <c r="C141" s="2" t="s">
        <v>38</v>
      </c>
      <c r="D141" s="2">
        <v>58.0</v>
      </c>
      <c r="E141" s="2" t="s">
        <v>633</v>
      </c>
      <c r="F141" s="2" t="s">
        <v>97</v>
      </c>
      <c r="G141" s="2" t="s">
        <v>30</v>
      </c>
      <c r="H141" s="3">
        <v>5.0</v>
      </c>
      <c r="I141" s="3">
        <v>5.0</v>
      </c>
      <c r="J141" s="3">
        <v>5.0</v>
      </c>
      <c r="K141" s="3">
        <v>5.0</v>
      </c>
      <c r="L141" s="3">
        <v>5.0</v>
      </c>
      <c r="M141" s="3" t="s">
        <v>901</v>
      </c>
      <c r="N141" s="3" t="s">
        <v>904</v>
      </c>
      <c r="O141" s="3">
        <v>5.0</v>
      </c>
      <c r="P141" s="3" t="s">
        <v>909</v>
      </c>
      <c r="Q141" s="3">
        <v>5.0</v>
      </c>
      <c r="R141" s="3" t="s">
        <v>921</v>
      </c>
    </row>
    <row r="142" ht="15.75" customHeight="1">
      <c r="A142" s="2" t="s">
        <v>739</v>
      </c>
      <c r="B142" s="2" t="s">
        <v>740</v>
      </c>
      <c r="C142" s="2" t="s">
        <v>38</v>
      </c>
      <c r="D142" s="2">
        <v>42.0</v>
      </c>
      <c r="E142" s="2" t="s">
        <v>61</v>
      </c>
      <c r="F142" s="2" t="s">
        <v>62</v>
      </c>
      <c r="G142" s="2" t="s">
        <v>53</v>
      </c>
      <c r="H142" s="3">
        <v>3.0</v>
      </c>
      <c r="I142" s="3">
        <v>3.0</v>
      </c>
      <c r="J142" s="3">
        <v>3.0</v>
      </c>
      <c r="K142" s="3">
        <v>3.0</v>
      </c>
      <c r="L142" s="3">
        <v>3.0</v>
      </c>
      <c r="M142" s="3" t="s">
        <v>904</v>
      </c>
      <c r="N142" s="3" t="s">
        <v>902</v>
      </c>
      <c r="O142" s="3">
        <v>5.0</v>
      </c>
      <c r="P142" s="3" t="s">
        <v>903</v>
      </c>
      <c r="Q142" s="3">
        <v>5.0</v>
      </c>
      <c r="R142" s="3" t="s">
        <v>910</v>
      </c>
    </row>
    <row r="143" ht="15.75" customHeight="1">
      <c r="A143" s="2" t="s">
        <v>749</v>
      </c>
      <c r="B143" s="2" t="s">
        <v>750</v>
      </c>
      <c r="C143" s="2" t="s">
        <v>38</v>
      </c>
      <c r="D143" s="2">
        <v>38.0</v>
      </c>
      <c r="E143" s="2" t="s">
        <v>140</v>
      </c>
      <c r="F143" s="2" t="s">
        <v>573</v>
      </c>
      <c r="G143" s="2" t="s">
        <v>53</v>
      </c>
      <c r="H143" s="3">
        <v>4.0</v>
      </c>
      <c r="I143" s="3">
        <v>4.0</v>
      </c>
      <c r="J143" s="3">
        <v>4.0</v>
      </c>
      <c r="K143" s="3">
        <v>4.0</v>
      </c>
      <c r="L143" s="3">
        <v>5.0</v>
      </c>
      <c r="M143" s="3" t="s">
        <v>901</v>
      </c>
      <c r="N143" s="3" t="s">
        <v>906</v>
      </c>
      <c r="O143" s="3">
        <v>5.0</v>
      </c>
      <c r="P143" s="3" t="s">
        <v>909</v>
      </c>
      <c r="Q143" s="3">
        <v>5.0</v>
      </c>
      <c r="R143" s="3" t="s">
        <v>910</v>
      </c>
    </row>
    <row r="144" ht="15.75" customHeight="1">
      <c r="A144" s="2" t="s">
        <v>753</v>
      </c>
      <c r="B144" s="2" t="s">
        <v>754</v>
      </c>
      <c r="C144" s="2" t="s">
        <v>38</v>
      </c>
      <c r="D144" s="2">
        <v>54.0</v>
      </c>
      <c r="E144" s="2" t="s">
        <v>140</v>
      </c>
      <c r="F144" s="2" t="s">
        <v>573</v>
      </c>
      <c r="G144" s="2" t="s">
        <v>53</v>
      </c>
      <c r="H144" s="3">
        <v>4.0</v>
      </c>
      <c r="I144" s="3">
        <v>3.0</v>
      </c>
      <c r="J144" s="3">
        <v>4.0</v>
      </c>
      <c r="K144" s="3">
        <v>4.0</v>
      </c>
      <c r="L144" s="3">
        <v>5.0</v>
      </c>
      <c r="M144" s="3" t="s">
        <v>901</v>
      </c>
      <c r="N144" s="3" t="s">
        <v>906</v>
      </c>
      <c r="O144" s="3">
        <v>4.0</v>
      </c>
      <c r="P144" s="3" t="s">
        <v>909</v>
      </c>
      <c r="Q144" s="3">
        <v>5.0</v>
      </c>
      <c r="R144" s="3" t="s">
        <v>910</v>
      </c>
    </row>
    <row r="145" ht="15.75" customHeight="1">
      <c r="A145" s="2" t="s">
        <v>755</v>
      </c>
      <c r="B145" s="2" t="s">
        <v>756</v>
      </c>
      <c r="C145" s="2" t="s">
        <v>38</v>
      </c>
      <c r="D145" s="2">
        <v>18.0</v>
      </c>
      <c r="E145" s="2" t="s">
        <v>140</v>
      </c>
      <c r="F145" s="2" t="s">
        <v>573</v>
      </c>
      <c r="G145" s="2" t="s">
        <v>53</v>
      </c>
      <c r="H145" s="3">
        <v>4.0</v>
      </c>
      <c r="I145" s="3">
        <v>4.0</v>
      </c>
      <c r="J145" s="3">
        <v>4.0</v>
      </c>
      <c r="K145" s="3">
        <v>4.0</v>
      </c>
      <c r="L145" s="3">
        <v>5.0</v>
      </c>
      <c r="M145" s="3" t="s">
        <v>901</v>
      </c>
      <c r="N145" s="3" t="s">
        <v>906</v>
      </c>
      <c r="O145" s="3">
        <v>4.0</v>
      </c>
      <c r="P145" s="3" t="s">
        <v>903</v>
      </c>
      <c r="Q145" s="3">
        <v>5.0</v>
      </c>
      <c r="R145" s="3" t="s">
        <v>910</v>
      </c>
    </row>
    <row r="146" ht="15.75" customHeight="1">
      <c r="A146" s="2" t="s">
        <v>764</v>
      </c>
      <c r="B146" s="2" t="s">
        <v>765</v>
      </c>
      <c r="C146" s="2" t="s">
        <v>38</v>
      </c>
      <c r="D146" s="2">
        <v>42.0</v>
      </c>
      <c r="E146" s="2" t="s">
        <v>61</v>
      </c>
      <c r="F146" s="2" t="s">
        <v>62</v>
      </c>
      <c r="G146" s="2" t="s">
        <v>53</v>
      </c>
      <c r="H146" s="3">
        <v>3.0</v>
      </c>
      <c r="I146" s="3">
        <v>3.0</v>
      </c>
      <c r="J146" s="3">
        <v>3.0</v>
      </c>
      <c r="K146" s="3">
        <v>3.0</v>
      </c>
      <c r="L146" s="3">
        <v>3.0</v>
      </c>
      <c r="M146" s="3" t="s">
        <v>904</v>
      </c>
      <c r="N146" s="3" t="s">
        <v>902</v>
      </c>
      <c r="O146" s="3">
        <v>5.0</v>
      </c>
      <c r="P146" s="3" t="s">
        <v>903</v>
      </c>
      <c r="Q146" s="3">
        <v>4.0</v>
      </c>
      <c r="R146" s="3" t="s">
        <v>911</v>
      </c>
    </row>
    <row r="147" ht="15.75" customHeight="1">
      <c r="A147" s="2" t="s">
        <v>766</v>
      </c>
      <c r="B147" s="2" t="s">
        <v>767</v>
      </c>
      <c r="C147" s="2" t="s">
        <v>38</v>
      </c>
      <c r="D147" s="2">
        <v>48.0</v>
      </c>
      <c r="E147" s="2" t="s">
        <v>140</v>
      </c>
      <c r="F147" s="2" t="s">
        <v>573</v>
      </c>
      <c r="G147" s="2" t="s">
        <v>53</v>
      </c>
      <c r="H147" s="3">
        <v>4.0</v>
      </c>
      <c r="I147" s="3">
        <v>4.0</v>
      </c>
      <c r="J147" s="3">
        <v>4.0</v>
      </c>
      <c r="K147" s="3">
        <v>4.0</v>
      </c>
      <c r="L147" s="3">
        <v>5.0</v>
      </c>
      <c r="M147" s="3" t="s">
        <v>901</v>
      </c>
      <c r="N147" s="3" t="s">
        <v>906</v>
      </c>
      <c r="O147" s="3">
        <v>4.0</v>
      </c>
      <c r="P147" s="3" t="s">
        <v>909</v>
      </c>
      <c r="Q147" s="3">
        <v>4.0</v>
      </c>
      <c r="R147" s="3" t="s">
        <v>910</v>
      </c>
    </row>
    <row r="148" ht="15.75" customHeight="1">
      <c r="A148" s="2" t="s">
        <v>768</v>
      </c>
      <c r="B148" s="2" t="s">
        <v>769</v>
      </c>
      <c r="C148" s="2" t="s">
        <v>38</v>
      </c>
      <c r="D148" s="2">
        <v>26.0</v>
      </c>
      <c r="E148" s="2" t="s">
        <v>96</v>
      </c>
      <c r="F148" s="2" t="s">
        <v>97</v>
      </c>
      <c r="G148" s="2" t="s">
        <v>53</v>
      </c>
      <c r="H148" s="3">
        <v>5.0</v>
      </c>
      <c r="I148" s="3">
        <v>5.0</v>
      </c>
      <c r="J148" s="3">
        <v>5.0</v>
      </c>
      <c r="K148" s="3">
        <v>5.0</v>
      </c>
      <c r="L148" s="3">
        <v>5.0</v>
      </c>
      <c r="M148" s="3" t="s">
        <v>904</v>
      </c>
      <c r="N148" s="3" t="s">
        <v>901</v>
      </c>
      <c r="O148" s="3">
        <v>4.0</v>
      </c>
      <c r="P148" s="3" t="s">
        <v>903</v>
      </c>
      <c r="Q148" s="3">
        <v>4.0</v>
      </c>
      <c r="R148" s="3"/>
    </row>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H3:L148 O3:O148 Q3:Q148">
      <formula1>"1,2,3,4,5"</formula1>
    </dataValidation>
    <dataValidation type="list" allowBlank="1" showErrorMessage="1" sqref="G3:G148">
      <formula1>"IN SITU,ON LINE,PERSONALIZADA"</formula1>
    </dataValidation>
    <dataValidation type="list" allowBlank="1" showErrorMessage="1" sqref="P3:P148">
      <formula1>"Si,Probablemente,No"</formula1>
    </dataValidation>
    <dataValidation type="list" allowBlank="1" showErrorMessage="1" sqref="E3:E148">
      <formula1>CURSOS!$B$2:$B$18</formula1>
    </dataValidation>
    <dataValidation type="list" allowBlank="1" showErrorMessage="1" sqref="F3:F148">
      <formula1>INSTRUCTORES!$B$2:$B$23</formula1>
    </dataValidation>
    <dataValidation type="list" allowBlank="1" showErrorMessage="1" sqref="M3:N148">
      <formula1>"Contenido,Método de enseñanza,Material didáctico,Ambiente de aprendizaje"</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86"/>
    <col customWidth="1" min="2" max="2" width="12.57"/>
    <col customWidth="1" min="3" max="3" width="10.71"/>
    <col customWidth="1" min="4" max="4" width="26.0"/>
    <col customWidth="1" min="5" max="6" width="10.71"/>
  </cols>
  <sheetData>
    <row r="1">
      <c r="A1" s="33" t="s">
        <v>924</v>
      </c>
      <c r="B1" s="34"/>
      <c r="E1" s="1"/>
      <c r="F1" s="1"/>
    </row>
    <row r="2">
      <c r="A2" s="2" t="s">
        <v>925</v>
      </c>
      <c r="B2" s="4">
        <v>20000.0</v>
      </c>
      <c r="D2" s="1" t="s">
        <v>926</v>
      </c>
      <c r="E2" s="4">
        <v>550.0</v>
      </c>
      <c r="F2" s="4"/>
    </row>
    <row r="3">
      <c r="A3" s="2" t="s">
        <v>927</v>
      </c>
      <c r="B3" s="4">
        <v>15000.0</v>
      </c>
    </row>
    <row r="4">
      <c r="A4" s="2" t="s">
        <v>928</v>
      </c>
      <c r="B4" s="4">
        <v>560.0</v>
      </c>
    </row>
    <row r="5">
      <c r="A5" s="2" t="s">
        <v>929</v>
      </c>
      <c r="B5" s="4">
        <v>1500.0</v>
      </c>
    </row>
    <row r="6">
      <c r="A6" s="2" t="s">
        <v>930</v>
      </c>
      <c r="B6" s="4">
        <v>60000.0</v>
      </c>
    </row>
    <row r="7">
      <c r="A7" s="1" t="s">
        <v>931</v>
      </c>
      <c r="B7" s="35">
        <f>SUM(B2:B6)</f>
        <v>97060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57"/>
    <col customWidth="1" min="2" max="3" width="10.71"/>
    <col customWidth="1" min="4" max="4" width="18.86"/>
    <col customWidth="1" min="5" max="5" width="15.57"/>
    <col customWidth="1" min="6" max="6" width="9.0"/>
    <col customWidth="1" min="7" max="7" width="15.71"/>
    <col customWidth="1" min="8" max="8" width="14.71"/>
    <col customWidth="1" min="9" max="9" width="16.29"/>
    <col customWidth="1" min="10" max="10" width="15.14"/>
    <col customWidth="1" min="11" max="11" width="20.29"/>
    <col customWidth="1" min="12" max="12" width="14.29"/>
    <col customWidth="1" min="13" max="13" width="13.71"/>
    <col customWidth="1" min="14" max="14" width="15.86"/>
    <col customWidth="1" min="15" max="15" width="13.57"/>
    <col customWidth="1" min="16" max="16" width="10.71"/>
    <col customWidth="1" min="17" max="17" width="16.43"/>
    <col customWidth="1" min="18" max="18" width="24.86"/>
    <col customWidth="1" min="19" max="20" width="24.57"/>
    <col customWidth="1" min="21" max="21" width="18.0"/>
    <col customWidth="1" min="22" max="22" width="20.86"/>
    <col customWidth="1" min="23" max="23" width="14.57"/>
  </cols>
  <sheetData>
    <row r="1">
      <c r="A1" s="2" t="s">
        <v>932</v>
      </c>
      <c r="B1" s="2" t="s">
        <v>6</v>
      </c>
      <c r="C1" s="2" t="s">
        <v>5</v>
      </c>
      <c r="D1" s="2" t="s">
        <v>4</v>
      </c>
      <c r="E1" s="2" t="s">
        <v>933</v>
      </c>
      <c r="F1" s="2" t="s">
        <v>12</v>
      </c>
      <c r="G1" s="2" t="s">
        <v>934</v>
      </c>
      <c r="H1" s="2" t="s">
        <v>935</v>
      </c>
      <c r="I1" s="1" t="s">
        <v>2</v>
      </c>
      <c r="J1" s="1" t="s">
        <v>3</v>
      </c>
    </row>
    <row r="2">
      <c r="A2" s="2" t="s">
        <v>22</v>
      </c>
      <c r="B2" s="2">
        <v>58.0</v>
      </c>
      <c r="C2" s="2" t="s">
        <v>26</v>
      </c>
      <c r="D2" s="2" t="s">
        <v>25</v>
      </c>
      <c r="E2" s="36" t="s">
        <v>936</v>
      </c>
      <c r="F2" s="2" t="s">
        <v>28</v>
      </c>
      <c r="G2" s="37">
        <v>20.0</v>
      </c>
      <c r="H2" s="36" t="s">
        <v>30</v>
      </c>
      <c r="I2" s="2" t="s">
        <v>23</v>
      </c>
      <c r="J2" s="2" t="s">
        <v>24</v>
      </c>
    </row>
    <row r="3">
      <c r="A3" s="2" t="s">
        <v>34</v>
      </c>
      <c r="B3" s="2">
        <v>36.0</v>
      </c>
      <c r="C3" s="2" t="s">
        <v>38</v>
      </c>
      <c r="D3" s="2" t="s">
        <v>37</v>
      </c>
      <c r="E3" s="36" t="s">
        <v>937</v>
      </c>
      <c r="F3" s="2" t="s">
        <v>40</v>
      </c>
      <c r="G3" s="37">
        <v>20.0</v>
      </c>
      <c r="H3" s="36" t="s">
        <v>30</v>
      </c>
      <c r="I3" s="2" t="s">
        <v>35</v>
      </c>
      <c r="J3" s="2" t="s">
        <v>36</v>
      </c>
    </row>
    <row r="4">
      <c r="A4" s="2" t="s">
        <v>47</v>
      </c>
      <c r="B4" s="2">
        <v>42.0</v>
      </c>
      <c r="C4" s="2" t="s">
        <v>38</v>
      </c>
      <c r="D4" s="2" t="s">
        <v>50</v>
      </c>
      <c r="E4" s="36" t="s">
        <v>938</v>
      </c>
      <c r="F4" s="2" t="s">
        <v>52</v>
      </c>
      <c r="G4" s="37">
        <v>20.0</v>
      </c>
      <c r="H4" s="36" t="s">
        <v>53</v>
      </c>
      <c r="I4" s="2" t="s">
        <v>48</v>
      </c>
      <c r="J4" s="2" t="s">
        <v>49</v>
      </c>
    </row>
    <row r="5">
      <c r="A5" s="2" t="s">
        <v>57</v>
      </c>
      <c r="B5" s="2">
        <v>48.0</v>
      </c>
      <c r="C5" s="2" t="s">
        <v>26</v>
      </c>
      <c r="D5" s="2" t="s">
        <v>37</v>
      </c>
      <c r="E5" s="36" t="s">
        <v>939</v>
      </c>
      <c r="F5" s="2" t="s">
        <v>61</v>
      </c>
      <c r="G5" s="37">
        <v>25.0</v>
      </c>
      <c r="H5" s="36" t="s">
        <v>53</v>
      </c>
      <c r="I5" s="2" t="s">
        <v>58</v>
      </c>
      <c r="J5" s="2" t="s">
        <v>59</v>
      </c>
    </row>
    <row r="6">
      <c r="A6" s="2" t="s">
        <v>65</v>
      </c>
      <c r="B6" s="2">
        <v>29.0</v>
      </c>
      <c r="C6" s="2" t="s">
        <v>38</v>
      </c>
      <c r="D6" s="2" t="s">
        <v>50</v>
      </c>
      <c r="E6" s="36" t="s">
        <v>938</v>
      </c>
      <c r="F6" s="2" t="s">
        <v>52</v>
      </c>
      <c r="G6" s="37">
        <v>20.0</v>
      </c>
      <c r="H6" s="36" t="s">
        <v>53</v>
      </c>
      <c r="I6" s="2" t="s">
        <v>48</v>
      </c>
      <c r="J6" s="2" t="s">
        <v>59</v>
      </c>
    </row>
    <row r="7">
      <c r="A7" s="2" t="s">
        <v>67</v>
      </c>
      <c r="B7" s="2">
        <v>46.0</v>
      </c>
      <c r="C7" s="2" t="s">
        <v>38</v>
      </c>
      <c r="D7" s="2" t="s">
        <v>50</v>
      </c>
      <c r="E7" s="36" t="s">
        <v>938</v>
      </c>
      <c r="F7" s="2" t="s">
        <v>52</v>
      </c>
      <c r="G7" s="37">
        <v>20.0</v>
      </c>
      <c r="H7" s="36" t="s">
        <v>53</v>
      </c>
      <c r="I7" s="2" t="s">
        <v>48</v>
      </c>
      <c r="J7" s="2" t="s">
        <v>36</v>
      </c>
    </row>
    <row r="8">
      <c r="A8" s="2" t="s">
        <v>69</v>
      </c>
      <c r="B8" s="2">
        <v>18.0</v>
      </c>
      <c r="C8" s="2" t="s">
        <v>38</v>
      </c>
      <c r="D8" s="2" t="s">
        <v>25</v>
      </c>
      <c r="E8" s="36" t="s">
        <v>936</v>
      </c>
      <c r="F8" s="2" t="s">
        <v>28</v>
      </c>
      <c r="G8" s="37">
        <v>20.0</v>
      </c>
      <c r="H8" s="36" t="s">
        <v>30</v>
      </c>
      <c r="I8" s="2" t="s">
        <v>23</v>
      </c>
      <c r="J8" s="2" t="s">
        <v>36</v>
      </c>
    </row>
    <row r="9">
      <c r="A9" s="2" t="s">
        <v>71</v>
      </c>
      <c r="B9" s="2">
        <v>51.0</v>
      </c>
      <c r="C9" s="2" t="s">
        <v>38</v>
      </c>
      <c r="D9" s="2" t="s">
        <v>37</v>
      </c>
      <c r="E9" s="36" t="s">
        <v>937</v>
      </c>
      <c r="F9" s="2" t="s">
        <v>40</v>
      </c>
      <c r="G9" s="37">
        <v>20.0</v>
      </c>
      <c r="H9" s="36" t="s">
        <v>30</v>
      </c>
      <c r="I9" s="2" t="s">
        <v>35</v>
      </c>
      <c r="J9" s="2" t="s">
        <v>49</v>
      </c>
    </row>
    <row r="10">
      <c r="A10" s="2" t="s">
        <v>73</v>
      </c>
      <c r="B10" s="2">
        <v>27.0</v>
      </c>
      <c r="C10" s="2" t="s">
        <v>38</v>
      </c>
      <c r="D10" s="2" t="s">
        <v>25</v>
      </c>
      <c r="E10" s="36" t="s">
        <v>936</v>
      </c>
      <c r="F10" s="2" t="s">
        <v>28</v>
      </c>
      <c r="G10" s="37">
        <v>20.0</v>
      </c>
      <c r="H10" s="36" t="s">
        <v>30</v>
      </c>
      <c r="I10" s="2" t="s">
        <v>23</v>
      </c>
      <c r="J10" s="2" t="s">
        <v>49</v>
      </c>
    </row>
    <row r="11">
      <c r="A11" s="2" t="s">
        <v>75</v>
      </c>
      <c r="B11" s="2">
        <v>39.0</v>
      </c>
      <c r="C11" s="2" t="s">
        <v>38</v>
      </c>
      <c r="D11" s="2" t="s">
        <v>50</v>
      </c>
      <c r="E11" s="36" t="s">
        <v>940</v>
      </c>
      <c r="F11" s="2" t="s">
        <v>77</v>
      </c>
      <c r="G11" s="37">
        <v>20.0</v>
      </c>
      <c r="H11" s="36" t="s">
        <v>30</v>
      </c>
      <c r="I11" s="2" t="s">
        <v>76</v>
      </c>
      <c r="J11" s="2" t="s">
        <v>49</v>
      </c>
    </row>
    <row r="12">
      <c r="A12" s="2" t="s">
        <v>82</v>
      </c>
      <c r="B12" s="2">
        <v>28.0</v>
      </c>
      <c r="C12" s="2" t="s">
        <v>38</v>
      </c>
      <c r="D12" s="2" t="s">
        <v>50</v>
      </c>
      <c r="E12" s="36" t="s">
        <v>938</v>
      </c>
      <c r="F12" s="2" t="s">
        <v>52</v>
      </c>
      <c r="G12" s="37">
        <v>20.0</v>
      </c>
      <c r="H12" s="36" t="s">
        <v>53</v>
      </c>
      <c r="I12" s="2" t="s">
        <v>48</v>
      </c>
      <c r="J12" s="2" t="s">
        <v>49</v>
      </c>
    </row>
    <row r="13">
      <c r="A13" s="2" t="s">
        <v>84</v>
      </c>
      <c r="B13" s="2">
        <v>30.0</v>
      </c>
      <c r="C13" s="2" t="s">
        <v>38</v>
      </c>
      <c r="D13" s="2" t="s">
        <v>37</v>
      </c>
      <c r="E13" s="36" t="s">
        <v>937</v>
      </c>
      <c r="F13" s="2" t="s">
        <v>40</v>
      </c>
      <c r="G13" s="37">
        <v>20.0</v>
      </c>
      <c r="H13" s="36" t="s">
        <v>30</v>
      </c>
      <c r="I13" s="2" t="s">
        <v>35</v>
      </c>
      <c r="J13" s="2" t="s">
        <v>49</v>
      </c>
    </row>
    <row r="14">
      <c r="A14" s="2" t="s">
        <v>86</v>
      </c>
      <c r="B14" s="2">
        <v>28.0</v>
      </c>
      <c r="C14" s="2" t="s">
        <v>26</v>
      </c>
      <c r="D14" s="2" t="s">
        <v>50</v>
      </c>
      <c r="E14" s="36" t="s">
        <v>939</v>
      </c>
      <c r="F14" s="2" t="s">
        <v>61</v>
      </c>
      <c r="G14" s="37">
        <v>25.0</v>
      </c>
      <c r="H14" s="36" t="s">
        <v>53</v>
      </c>
      <c r="I14" s="2" t="s">
        <v>87</v>
      </c>
      <c r="J14" s="2" t="s">
        <v>49</v>
      </c>
    </row>
    <row r="15">
      <c r="A15" s="2" t="s">
        <v>92</v>
      </c>
      <c r="B15" s="2">
        <v>30.0</v>
      </c>
      <c r="C15" s="2" t="s">
        <v>38</v>
      </c>
      <c r="D15" s="2" t="s">
        <v>37</v>
      </c>
      <c r="E15" s="36" t="s">
        <v>939</v>
      </c>
      <c r="F15" s="2" t="s">
        <v>61</v>
      </c>
      <c r="G15" s="37">
        <v>25.0</v>
      </c>
      <c r="H15" s="36" t="s">
        <v>53</v>
      </c>
      <c r="I15" s="2" t="s">
        <v>58</v>
      </c>
      <c r="J15" s="2" t="s">
        <v>59</v>
      </c>
    </row>
    <row r="16">
      <c r="A16" s="2" t="s">
        <v>94</v>
      </c>
      <c r="B16" s="2">
        <v>22.0</v>
      </c>
      <c r="C16" s="2" t="s">
        <v>38</v>
      </c>
      <c r="D16" s="2" t="s">
        <v>25</v>
      </c>
      <c r="E16" s="36" t="s">
        <v>939</v>
      </c>
      <c r="F16" s="2" t="s">
        <v>96</v>
      </c>
      <c r="G16" s="37">
        <v>20.0</v>
      </c>
      <c r="H16" s="36" t="s">
        <v>53</v>
      </c>
      <c r="I16" s="2" t="s">
        <v>95</v>
      </c>
      <c r="J16" s="2" t="s">
        <v>59</v>
      </c>
    </row>
    <row r="17">
      <c r="A17" s="2" t="s">
        <v>101</v>
      </c>
      <c r="B17" s="2">
        <v>52.0</v>
      </c>
      <c r="C17" s="2" t="s">
        <v>38</v>
      </c>
      <c r="D17" s="2" t="s">
        <v>25</v>
      </c>
      <c r="E17" s="36" t="s">
        <v>936</v>
      </c>
      <c r="F17" s="2" t="s">
        <v>28</v>
      </c>
      <c r="G17" s="37">
        <v>20.0</v>
      </c>
      <c r="H17" s="36" t="s">
        <v>30</v>
      </c>
      <c r="I17" s="2" t="s">
        <v>23</v>
      </c>
      <c r="J17" s="2" t="s">
        <v>59</v>
      </c>
    </row>
    <row r="18">
      <c r="A18" s="2" t="s">
        <v>103</v>
      </c>
      <c r="B18" s="2">
        <v>36.0</v>
      </c>
      <c r="C18" s="2" t="s">
        <v>38</v>
      </c>
      <c r="D18" s="2" t="s">
        <v>50</v>
      </c>
      <c r="E18" s="36" t="s">
        <v>939</v>
      </c>
      <c r="F18" s="2" t="s">
        <v>96</v>
      </c>
      <c r="G18" s="37">
        <v>20.0</v>
      </c>
      <c r="H18" s="36" t="s">
        <v>53</v>
      </c>
      <c r="I18" s="2" t="s">
        <v>95</v>
      </c>
      <c r="J18" s="2" t="s">
        <v>24</v>
      </c>
    </row>
    <row r="19">
      <c r="A19" s="2" t="s">
        <v>105</v>
      </c>
      <c r="B19" s="2">
        <v>42.0</v>
      </c>
      <c r="C19" s="2" t="s">
        <v>38</v>
      </c>
      <c r="D19" s="2" t="s">
        <v>37</v>
      </c>
      <c r="E19" s="36" t="s">
        <v>939</v>
      </c>
      <c r="F19" s="2" t="s">
        <v>61</v>
      </c>
      <c r="G19" s="37">
        <v>25.0</v>
      </c>
      <c r="H19" s="36" t="s">
        <v>53</v>
      </c>
      <c r="I19" s="2" t="s">
        <v>58</v>
      </c>
      <c r="J19" s="2" t="s">
        <v>36</v>
      </c>
    </row>
    <row r="20">
      <c r="A20" s="2" t="s">
        <v>107</v>
      </c>
      <c r="B20" s="2">
        <v>57.0</v>
      </c>
      <c r="C20" s="2" t="s">
        <v>38</v>
      </c>
      <c r="D20" s="2" t="s">
        <v>50</v>
      </c>
      <c r="E20" s="36" t="s">
        <v>938</v>
      </c>
      <c r="F20" s="2" t="s">
        <v>52</v>
      </c>
      <c r="G20" s="37">
        <v>20.0</v>
      </c>
      <c r="H20" s="36" t="s">
        <v>53</v>
      </c>
      <c r="I20" s="2" t="s">
        <v>48</v>
      </c>
      <c r="J20" s="2" t="s">
        <v>49</v>
      </c>
    </row>
    <row r="21" ht="15.75" customHeight="1">
      <c r="A21" s="2" t="s">
        <v>109</v>
      </c>
      <c r="B21" s="2">
        <v>54.0</v>
      </c>
      <c r="C21" s="2" t="s">
        <v>26</v>
      </c>
      <c r="D21" s="2" t="s">
        <v>50</v>
      </c>
      <c r="E21" s="36" t="s">
        <v>939</v>
      </c>
      <c r="F21" s="2" t="s">
        <v>61</v>
      </c>
      <c r="G21" s="37">
        <v>25.0</v>
      </c>
      <c r="H21" s="36" t="s">
        <v>53</v>
      </c>
      <c r="I21" s="2" t="s">
        <v>87</v>
      </c>
      <c r="J21" s="2" t="s">
        <v>59</v>
      </c>
    </row>
    <row r="22" ht="15.75" customHeight="1">
      <c r="A22" s="2" t="s">
        <v>111</v>
      </c>
      <c r="B22" s="2">
        <v>38.0</v>
      </c>
      <c r="C22" s="2" t="s">
        <v>38</v>
      </c>
      <c r="D22" s="2" t="s">
        <v>37</v>
      </c>
      <c r="E22" s="36" t="s">
        <v>939</v>
      </c>
      <c r="F22" s="2" t="s">
        <v>61</v>
      </c>
      <c r="G22" s="37">
        <v>25.0</v>
      </c>
      <c r="H22" s="36" t="s">
        <v>53</v>
      </c>
      <c r="I22" s="2" t="s">
        <v>58</v>
      </c>
      <c r="J22" s="2" t="s">
        <v>24</v>
      </c>
    </row>
    <row r="23" ht="15.75" customHeight="1">
      <c r="A23" s="2" t="s">
        <v>113</v>
      </c>
      <c r="B23" s="2">
        <v>54.0</v>
      </c>
      <c r="C23" s="2" t="s">
        <v>38</v>
      </c>
      <c r="D23" s="2" t="s">
        <v>50</v>
      </c>
      <c r="E23" s="36" t="s">
        <v>938</v>
      </c>
      <c r="F23" s="2" t="s">
        <v>52</v>
      </c>
      <c r="G23" s="37">
        <v>20.0</v>
      </c>
      <c r="H23" s="36" t="s">
        <v>53</v>
      </c>
      <c r="I23" s="2" t="s">
        <v>48</v>
      </c>
      <c r="J23" s="2" t="s">
        <v>36</v>
      </c>
    </row>
    <row r="24" ht="15.75" customHeight="1">
      <c r="A24" s="2" t="s">
        <v>115</v>
      </c>
      <c r="B24" s="2">
        <v>49.0</v>
      </c>
      <c r="C24" s="2" t="s">
        <v>38</v>
      </c>
      <c r="D24" s="2" t="s">
        <v>50</v>
      </c>
      <c r="E24" s="36" t="s">
        <v>938</v>
      </c>
      <c r="F24" s="2" t="s">
        <v>52</v>
      </c>
      <c r="G24" s="37">
        <v>20.0</v>
      </c>
      <c r="H24" s="36" t="s">
        <v>53</v>
      </c>
      <c r="I24" s="2" t="s">
        <v>48</v>
      </c>
      <c r="J24" s="2" t="s">
        <v>49</v>
      </c>
    </row>
    <row r="25" ht="15.75" customHeight="1">
      <c r="A25" s="2" t="s">
        <v>117</v>
      </c>
      <c r="B25" s="2">
        <v>59.0</v>
      </c>
      <c r="C25" s="2" t="s">
        <v>38</v>
      </c>
      <c r="D25" s="2" t="s">
        <v>50</v>
      </c>
      <c r="E25" s="36" t="s">
        <v>939</v>
      </c>
      <c r="F25" s="2" t="s">
        <v>96</v>
      </c>
      <c r="G25" s="37">
        <v>20.0</v>
      </c>
      <c r="H25" s="36" t="s">
        <v>53</v>
      </c>
      <c r="I25" s="2" t="s">
        <v>95</v>
      </c>
      <c r="J25" s="2" t="s">
        <v>59</v>
      </c>
    </row>
    <row r="26" ht="15.75" customHeight="1">
      <c r="A26" s="2" t="s">
        <v>119</v>
      </c>
      <c r="B26" s="2">
        <v>22.0</v>
      </c>
      <c r="C26" s="2" t="s">
        <v>38</v>
      </c>
      <c r="D26" s="2" t="s">
        <v>25</v>
      </c>
      <c r="E26" s="36" t="s">
        <v>941</v>
      </c>
      <c r="F26" s="2" t="s">
        <v>122</v>
      </c>
      <c r="G26" s="37">
        <v>20.0</v>
      </c>
      <c r="H26" s="36" t="s">
        <v>124</v>
      </c>
      <c r="I26" s="2" t="s">
        <v>120</v>
      </c>
      <c r="J26" s="2" t="s">
        <v>59</v>
      </c>
    </row>
    <row r="27" ht="15.75" customHeight="1">
      <c r="A27" s="2" t="s">
        <v>127</v>
      </c>
      <c r="B27" s="2">
        <v>42.0</v>
      </c>
      <c r="C27" s="2" t="s">
        <v>38</v>
      </c>
      <c r="D27" s="2" t="s">
        <v>50</v>
      </c>
      <c r="E27" s="36" t="s">
        <v>938</v>
      </c>
      <c r="F27" s="2" t="s">
        <v>52</v>
      </c>
      <c r="G27" s="37">
        <v>20.0</v>
      </c>
      <c r="H27" s="36" t="s">
        <v>53</v>
      </c>
      <c r="I27" s="2" t="s">
        <v>48</v>
      </c>
      <c r="J27" s="2" t="s">
        <v>36</v>
      </c>
    </row>
    <row r="28" ht="15.75" customHeight="1">
      <c r="A28" s="2" t="s">
        <v>129</v>
      </c>
      <c r="B28" s="2">
        <v>42.0</v>
      </c>
      <c r="C28" s="2" t="s">
        <v>38</v>
      </c>
      <c r="D28" s="2" t="s">
        <v>50</v>
      </c>
      <c r="E28" s="36" t="s">
        <v>939</v>
      </c>
      <c r="F28" s="2" t="s">
        <v>61</v>
      </c>
      <c r="G28" s="37">
        <v>25.0</v>
      </c>
      <c r="H28" s="36" t="s">
        <v>53</v>
      </c>
      <c r="I28" s="2" t="s">
        <v>87</v>
      </c>
      <c r="J28" s="2" t="s">
        <v>36</v>
      </c>
    </row>
    <row r="29" ht="15.75" customHeight="1">
      <c r="A29" s="2" t="s">
        <v>131</v>
      </c>
      <c r="B29" s="2">
        <v>42.0</v>
      </c>
      <c r="C29" s="2" t="s">
        <v>38</v>
      </c>
      <c r="D29" s="2" t="s">
        <v>25</v>
      </c>
      <c r="E29" s="36" t="s">
        <v>941</v>
      </c>
      <c r="F29" s="2" t="s">
        <v>122</v>
      </c>
      <c r="G29" s="37">
        <v>20.0</v>
      </c>
      <c r="H29" s="36" t="s">
        <v>124</v>
      </c>
      <c r="I29" s="2" t="s">
        <v>120</v>
      </c>
      <c r="J29" s="2" t="s">
        <v>49</v>
      </c>
    </row>
    <row r="30" ht="15.75" customHeight="1">
      <c r="A30" s="2" t="s">
        <v>133</v>
      </c>
      <c r="B30" s="2">
        <v>39.0</v>
      </c>
      <c r="C30" s="2" t="s">
        <v>38</v>
      </c>
      <c r="D30" s="2" t="s">
        <v>25</v>
      </c>
      <c r="E30" s="36" t="s">
        <v>936</v>
      </c>
      <c r="F30" s="2" t="s">
        <v>28</v>
      </c>
      <c r="G30" s="37">
        <v>20.0</v>
      </c>
      <c r="H30" s="36" t="s">
        <v>30</v>
      </c>
      <c r="I30" s="2" t="s">
        <v>23</v>
      </c>
      <c r="J30" s="2" t="s">
        <v>49</v>
      </c>
    </row>
    <row r="31" ht="15.75" customHeight="1">
      <c r="A31" s="2" t="s">
        <v>135</v>
      </c>
      <c r="B31" s="2">
        <v>29.0</v>
      </c>
      <c r="C31" s="2" t="s">
        <v>38</v>
      </c>
      <c r="D31" s="2" t="s">
        <v>50</v>
      </c>
      <c r="E31" s="36" t="s">
        <v>938</v>
      </c>
      <c r="F31" s="2" t="s">
        <v>52</v>
      </c>
      <c r="G31" s="37">
        <v>20.0</v>
      </c>
      <c r="H31" s="36" t="s">
        <v>53</v>
      </c>
      <c r="I31" s="2" t="s">
        <v>48</v>
      </c>
      <c r="J31" s="2" t="s">
        <v>49</v>
      </c>
    </row>
    <row r="32" ht="15.75" customHeight="1">
      <c r="A32" s="2" t="s">
        <v>137</v>
      </c>
      <c r="B32" s="2">
        <v>31.0</v>
      </c>
      <c r="C32" s="2" t="s">
        <v>38</v>
      </c>
      <c r="D32" s="2" t="s">
        <v>50</v>
      </c>
      <c r="E32" s="36" t="s">
        <v>939</v>
      </c>
      <c r="F32" s="2" t="s">
        <v>96</v>
      </c>
      <c r="G32" s="37">
        <v>20.0</v>
      </c>
      <c r="H32" s="36" t="s">
        <v>53</v>
      </c>
      <c r="I32" s="2" t="s">
        <v>95</v>
      </c>
      <c r="J32" s="2" t="s">
        <v>49</v>
      </c>
    </row>
    <row r="33" ht="15.75" customHeight="1">
      <c r="A33" s="2" t="s">
        <v>139</v>
      </c>
      <c r="B33" s="2">
        <v>43.0</v>
      </c>
      <c r="C33" s="2" t="s">
        <v>38</v>
      </c>
      <c r="D33" s="2" t="s">
        <v>50</v>
      </c>
      <c r="E33" s="36" t="s">
        <v>939</v>
      </c>
      <c r="F33" s="2" t="s">
        <v>140</v>
      </c>
      <c r="G33" s="37">
        <v>20.0</v>
      </c>
      <c r="H33" s="36" t="s">
        <v>53</v>
      </c>
      <c r="I33" s="2" t="s">
        <v>48</v>
      </c>
      <c r="J33" s="2" t="s">
        <v>49</v>
      </c>
    </row>
    <row r="34" ht="15.75" customHeight="1">
      <c r="A34" s="2" t="s">
        <v>144</v>
      </c>
      <c r="B34" s="2">
        <v>25.0</v>
      </c>
      <c r="C34" s="2" t="s">
        <v>38</v>
      </c>
      <c r="D34" s="2" t="s">
        <v>37</v>
      </c>
      <c r="E34" s="36" t="s">
        <v>937</v>
      </c>
      <c r="F34" s="2" t="s">
        <v>40</v>
      </c>
      <c r="G34" s="37">
        <v>20.0</v>
      </c>
      <c r="H34" s="36" t="s">
        <v>30</v>
      </c>
      <c r="I34" s="2" t="s">
        <v>35</v>
      </c>
      <c r="J34" s="2" t="s">
        <v>49</v>
      </c>
    </row>
    <row r="35" ht="15.75" customHeight="1">
      <c r="A35" s="5" t="s">
        <v>146</v>
      </c>
      <c r="B35" s="2">
        <v>24.0</v>
      </c>
      <c r="C35" s="2" t="s">
        <v>38</v>
      </c>
      <c r="D35" s="2" t="s">
        <v>50</v>
      </c>
      <c r="E35" s="36" t="s">
        <v>939</v>
      </c>
      <c r="F35" s="2" t="s">
        <v>96</v>
      </c>
      <c r="G35" s="37">
        <v>20.0</v>
      </c>
      <c r="H35" s="36" t="s">
        <v>53</v>
      </c>
      <c r="I35" s="2" t="s">
        <v>95</v>
      </c>
      <c r="J35" s="2" t="s">
        <v>59</v>
      </c>
    </row>
    <row r="36" ht="15.75" customHeight="1">
      <c r="A36" s="2" t="s">
        <v>148</v>
      </c>
      <c r="B36" s="2">
        <v>37.0</v>
      </c>
      <c r="C36" s="2" t="s">
        <v>38</v>
      </c>
      <c r="D36" s="2" t="s">
        <v>50</v>
      </c>
      <c r="E36" s="36" t="s">
        <v>939</v>
      </c>
      <c r="F36" s="2" t="s">
        <v>96</v>
      </c>
      <c r="G36" s="37">
        <v>20.0</v>
      </c>
      <c r="H36" s="36" t="s">
        <v>53</v>
      </c>
      <c r="I36" s="2" t="s">
        <v>95</v>
      </c>
      <c r="J36" s="2" t="s">
        <v>59</v>
      </c>
    </row>
    <row r="37" ht="15.75" customHeight="1">
      <c r="A37" s="2" t="s">
        <v>150</v>
      </c>
      <c r="B37" s="2">
        <v>49.0</v>
      </c>
      <c r="C37" s="2" t="s">
        <v>38</v>
      </c>
      <c r="D37" s="2" t="s">
        <v>50</v>
      </c>
      <c r="E37" s="36" t="s">
        <v>939</v>
      </c>
      <c r="F37" s="2" t="s">
        <v>61</v>
      </c>
      <c r="G37" s="37">
        <v>25.0</v>
      </c>
      <c r="H37" s="36" t="s">
        <v>53</v>
      </c>
      <c r="I37" s="2" t="s">
        <v>87</v>
      </c>
      <c r="J37" s="2" t="s">
        <v>59</v>
      </c>
    </row>
    <row r="38" ht="15.75" customHeight="1">
      <c r="A38" s="2" t="s">
        <v>152</v>
      </c>
      <c r="B38" s="2">
        <v>59.0</v>
      </c>
      <c r="C38" s="2" t="s">
        <v>38</v>
      </c>
      <c r="D38" s="2" t="s">
        <v>25</v>
      </c>
      <c r="E38" s="36" t="s">
        <v>941</v>
      </c>
      <c r="F38" s="2" t="s">
        <v>122</v>
      </c>
      <c r="G38" s="37">
        <v>20.0</v>
      </c>
      <c r="H38" s="36" t="s">
        <v>124</v>
      </c>
      <c r="I38" s="2" t="s">
        <v>120</v>
      </c>
      <c r="J38" s="2" t="s">
        <v>24</v>
      </c>
    </row>
    <row r="39" ht="15.75" customHeight="1">
      <c r="A39" s="2" t="s">
        <v>154</v>
      </c>
      <c r="B39" s="2">
        <v>53.0</v>
      </c>
      <c r="C39" s="2" t="s">
        <v>26</v>
      </c>
      <c r="D39" s="2" t="s">
        <v>37</v>
      </c>
      <c r="E39" s="36" t="s">
        <v>939</v>
      </c>
      <c r="F39" s="2" t="s">
        <v>61</v>
      </c>
      <c r="G39" s="37">
        <v>25.0</v>
      </c>
      <c r="H39" s="36" t="s">
        <v>53</v>
      </c>
      <c r="I39" s="2" t="s">
        <v>58</v>
      </c>
      <c r="J39" s="2" t="s">
        <v>36</v>
      </c>
    </row>
    <row r="40" ht="15.75" customHeight="1">
      <c r="A40" s="2" t="s">
        <v>156</v>
      </c>
      <c r="B40" s="2">
        <v>32.0</v>
      </c>
      <c r="C40" s="2" t="s">
        <v>38</v>
      </c>
      <c r="D40" s="2" t="s">
        <v>50</v>
      </c>
      <c r="E40" s="36" t="s">
        <v>939</v>
      </c>
      <c r="F40" s="2" t="s">
        <v>96</v>
      </c>
      <c r="G40" s="37">
        <v>20.0</v>
      </c>
      <c r="H40" s="36" t="s">
        <v>53</v>
      </c>
      <c r="I40" s="2" t="s">
        <v>95</v>
      </c>
      <c r="J40" s="2" t="s">
        <v>49</v>
      </c>
    </row>
    <row r="41" ht="15.75" customHeight="1">
      <c r="A41" s="2" t="s">
        <v>158</v>
      </c>
      <c r="B41" s="2">
        <v>51.0</v>
      </c>
      <c r="C41" s="2" t="s">
        <v>26</v>
      </c>
      <c r="D41" s="2" t="s">
        <v>37</v>
      </c>
      <c r="E41" s="36" t="s">
        <v>939</v>
      </c>
      <c r="F41" s="2" t="s">
        <v>61</v>
      </c>
      <c r="G41" s="37">
        <v>25.0</v>
      </c>
      <c r="H41" s="36" t="s">
        <v>53</v>
      </c>
      <c r="I41" s="2" t="s">
        <v>58</v>
      </c>
      <c r="J41" s="2" t="s">
        <v>59</v>
      </c>
    </row>
    <row r="42" ht="15.75" customHeight="1">
      <c r="A42" s="2" t="s">
        <v>160</v>
      </c>
      <c r="B42" s="2">
        <v>37.0</v>
      </c>
      <c r="C42" s="2" t="s">
        <v>38</v>
      </c>
      <c r="D42" s="2" t="s">
        <v>25</v>
      </c>
      <c r="E42" s="36" t="s">
        <v>936</v>
      </c>
      <c r="F42" s="2" t="s">
        <v>28</v>
      </c>
      <c r="G42" s="37">
        <v>20.0</v>
      </c>
      <c r="H42" s="36" t="s">
        <v>30</v>
      </c>
      <c r="I42" s="2" t="s">
        <v>23</v>
      </c>
      <c r="J42" s="2" t="s">
        <v>24</v>
      </c>
    </row>
    <row r="43" ht="15.75" customHeight="1">
      <c r="A43" s="2" t="s">
        <v>162</v>
      </c>
      <c r="B43" s="2">
        <v>29.0</v>
      </c>
      <c r="C43" s="2" t="s">
        <v>26</v>
      </c>
      <c r="D43" s="2" t="s">
        <v>50</v>
      </c>
      <c r="E43" s="36" t="s">
        <v>939</v>
      </c>
      <c r="F43" s="2" t="s">
        <v>96</v>
      </c>
      <c r="G43" s="37">
        <v>20.0</v>
      </c>
      <c r="H43" s="36" t="s">
        <v>53</v>
      </c>
      <c r="I43" s="2" t="s">
        <v>95</v>
      </c>
      <c r="J43" s="2" t="s">
        <v>24</v>
      </c>
    </row>
    <row r="44" ht="15.75" customHeight="1">
      <c r="A44" s="2" t="s">
        <v>164</v>
      </c>
      <c r="B44" s="2">
        <v>44.0</v>
      </c>
      <c r="C44" s="2" t="s">
        <v>38</v>
      </c>
      <c r="D44" s="2" t="s">
        <v>50</v>
      </c>
      <c r="E44" s="36" t="s">
        <v>939</v>
      </c>
      <c r="F44" s="2" t="s">
        <v>61</v>
      </c>
      <c r="G44" s="37">
        <v>25.0</v>
      </c>
      <c r="H44" s="36" t="s">
        <v>53</v>
      </c>
      <c r="I44" s="2" t="s">
        <v>87</v>
      </c>
      <c r="J44" s="2" t="s">
        <v>36</v>
      </c>
    </row>
    <row r="45" ht="15.75" customHeight="1">
      <c r="A45" s="2" t="s">
        <v>166</v>
      </c>
      <c r="B45" s="2">
        <v>29.0</v>
      </c>
      <c r="C45" s="2" t="s">
        <v>38</v>
      </c>
      <c r="D45" s="2" t="s">
        <v>25</v>
      </c>
      <c r="E45" s="36" t="s">
        <v>941</v>
      </c>
      <c r="F45" s="2" t="s">
        <v>122</v>
      </c>
      <c r="G45" s="37">
        <v>20.0</v>
      </c>
      <c r="H45" s="36" t="s">
        <v>124</v>
      </c>
      <c r="I45" s="2" t="s">
        <v>120</v>
      </c>
      <c r="J45" s="2" t="s">
        <v>49</v>
      </c>
    </row>
    <row r="46" ht="15.75" customHeight="1">
      <c r="A46" s="2" t="s">
        <v>168</v>
      </c>
      <c r="B46" s="2">
        <v>32.0</v>
      </c>
      <c r="C46" s="2" t="s">
        <v>38</v>
      </c>
      <c r="D46" s="2" t="s">
        <v>50</v>
      </c>
      <c r="E46" s="36" t="s">
        <v>940</v>
      </c>
      <c r="F46" s="2" t="s">
        <v>77</v>
      </c>
      <c r="G46" s="37">
        <v>20.0</v>
      </c>
      <c r="H46" s="36" t="s">
        <v>30</v>
      </c>
      <c r="I46" s="2" t="s">
        <v>76</v>
      </c>
      <c r="J46" s="2" t="s">
        <v>59</v>
      </c>
    </row>
    <row r="47" ht="15.75" customHeight="1">
      <c r="A47" s="2" t="s">
        <v>170</v>
      </c>
      <c r="B47" s="2">
        <v>59.0</v>
      </c>
      <c r="C47" s="2" t="s">
        <v>38</v>
      </c>
      <c r="D47" s="2" t="s">
        <v>50</v>
      </c>
      <c r="E47" s="36" t="s">
        <v>939</v>
      </c>
      <c r="F47" s="2" t="s">
        <v>61</v>
      </c>
      <c r="G47" s="37">
        <v>25.0</v>
      </c>
      <c r="H47" s="36" t="s">
        <v>53</v>
      </c>
      <c r="I47" s="2" t="s">
        <v>58</v>
      </c>
      <c r="J47" s="2" t="s">
        <v>49</v>
      </c>
    </row>
    <row r="48" ht="15.75" customHeight="1">
      <c r="A48" s="2" t="s">
        <v>173</v>
      </c>
      <c r="B48" s="2">
        <v>55.0</v>
      </c>
      <c r="C48" s="2" t="s">
        <v>38</v>
      </c>
      <c r="D48" s="2" t="s">
        <v>50</v>
      </c>
      <c r="E48" s="36" t="s">
        <v>939</v>
      </c>
      <c r="F48" s="2" t="s">
        <v>61</v>
      </c>
      <c r="G48" s="37">
        <v>25.0</v>
      </c>
      <c r="H48" s="36" t="s">
        <v>53</v>
      </c>
      <c r="I48" s="2" t="s">
        <v>58</v>
      </c>
      <c r="J48" s="2" t="s">
        <v>49</v>
      </c>
    </row>
    <row r="49" ht="15.75" customHeight="1">
      <c r="A49" s="2" t="s">
        <v>175</v>
      </c>
      <c r="B49" s="2">
        <v>25.0</v>
      </c>
      <c r="C49" s="2" t="s">
        <v>26</v>
      </c>
      <c r="D49" s="2" t="s">
        <v>50</v>
      </c>
      <c r="E49" s="36" t="s">
        <v>939</v>
      </c>
      <c r="F49" s="2" t="s">
        <v>61</v>
      </c>
      <c r="G49" s="37">
        <v>25.0</v>
      </c>
      <c r="H49" s="36" t="s">
        <v>53</v>
      </c>
      <c r="I49" s="2" t="s">
        <v>58</v>
      </c>
      <c r="J49" s="2" t="s">
        <v>49</v>
      </c>
    </row>
    <row r="50" ht="15.75" customHeight="1">
      <c r="A50" s="2" t="s">
        <v>177</v>
      </c>
      <c r="B50" s="2">
        <v>32.0</v>
      </c>
      <c r="C50" s="2" t="s">
        <v>38</v>
      </c>
      <c r="D50" s="2" t="s">
        <v>50</v>
      </c>
      <c r="E50" s="36" t="s">
        <v>939</v>
      </c>
      <c r="F50" s="2" t="s">
        <v>140</v>
      </c>
      <c r="G50" s="37">
        <v>20.0</v>
      </c>
      <c r="H50" s="36" t="s">
        <v>53</v>
      </c>
      <c r="I50" s="2" t="s">
        <v>48</v>
      </c>
      <c r="J50" s="2" t="s">
        <v>49</v>
      </c>
    </row>
    <row r="51" ht="15.75" customHeight="1">
      <c r="A51" s="2" t="s">
        <v>179</v>
      </c>
      <c r="B51" s="2">
        <v>44.0</v>
      </c>
      <c r="C51" s="2" t="s">
        <v>26</v>
      </c>
      <c r="D51" s="2" t="s">
        <v>25</v>
      </c>
      <c r="E51" s="36" t="s">
        <v>941</v>
      </c>
      <c r="F51" s="2" t="s">
        <v>122</v>
      </c>
      <c r="G51" s="37">
        <v>20.0</v>
      </c>
      <c r="H51" s="36" t="s">
        <v>124</v>
      </c>
      <c r="I51" s="2" t="s">
        <v>120</v>
      </c>
      <c r="J51" s="2" t="s">
        <v>49</v>
      </c>
      <c r="M51" s="38" t="s">
        <v>932</v>
      </c>
      <c r="N51" s="38" t="s">
        <v>942</v>
      </c>
      <c r="P51" s="39" t="s">
        <v>924</v>
      </c>
      <c r="R51" s="40"/>
      <c r="S51" s="40"/>
      <c r="T51" s="41"/>
    </row>
    <row r="52" ht="15.75" customHeight="1">
      <c r="A52" s="2" t="s">
        <v>181</v>
      </c>
      <c r="B52" s="2">
        <v>41.0</v>
      </c>
      <c r="C52" s="2" t="s">
        <v>38</v>
      </c>
      <c r="D52" s="2" t="s">
        <v>50</v>
      </c>
      <c r="E52" s="36" t="s">
        <v>939</v>
      </c>
      <c r="F52" s="2" t="s">
        <v>140</v>
      </c>
      <c r="G52" s="37">
        <v>20.0</v>
      </c>
      <c r="H52" s="36" t="s">
        <v>53</v>
      </c>
      <c r="I52" s="2" t="s">
        <v>48</v>
      </c>
      <c r="J52" s="2" t="s">
        <v>49</v>
      </c>
      <c r="M52" s="42" t="s">
        <v>25</v>
      </c>
      <c r="N52" s="42">
        <f t="shared" ref="N52:N56" si="1">COUNTIF(D$2:D$336,M52)</f>
        <v>98</v>
      </c>
      <c r="P52" s="43" t="s">
        <v>925</v>
      </c>
      <c r="Q52" s="44">
        <v>20000.0</v>
      </c>
      <c r="R52" s="40"/>
      <c r="S52" s="45" t="s">
        <v>926</v>
      </c>
      <c r="T52" s="44">
        <v>550.0</v>
      </c>
      <c r="U52" s="2"/>
      <c r="V52" s="46" t="s">
        <v>12</v>
      </c>
      <c r="W52" s="46" t="s">
        <v>943</v>
      </c>
      <c r="X52" s="47" t="s">
        <v>944</v>
      </c>
    </row>
    <row r="53" ht="15.75" customHeight="1">
      <c r="A53" s="2" t="s">
        <v>183</v>
      </c>
      <c r="B53" s="2">
        <v>27.0</v>
      </c>
      <c r="C53" s="2" t="s">
        <v>38</v>
      </c>
      <c r="D53" s="2" t="s">
        <v>37</v>
      </c>
      <c r="E53" s="36" t="s">
        <v>937</v>
      </c>
      <c r="F53" s="2" t="s">
        <v>40</v>
      </c>
      <c r="G53" s="37">
        <v>20.0</v>
      </c>
      <c r="H53" s="36" t="s">
        <v>30</v>
      </c>
      <c r="I53" s="2" t="s">
        <v>35</v>
      </c>
      <c r="J53" s="2" t="s">
        <v>59</v>
      </c>
      <c r="M53" s="42" t="s">
        <v>37</v>
      </c>
      <c r="N53" s="42">
        <f t="shared" si="1"/>
        <v>55</v>
      </c>
      <c r="P53" s="43" t="s">
        <v>927</v>
      </c>
      <c r="Q53" s="44">
        <v>15000.0</v>
      </c>
      <c r="R53" s="40"/>
      <c r="S53" s="40"/>
      <c r="T53" s="48"/>
      <c r="U53" s="2"/>
      <c r="V53" s="49" t="s">
        <v>865</v>
      </c>
      <c r="W53" s="50">
        <v>20.0</v>
      </c>
      <c r="X53" s="51">
        <f t="shared" ref="X53:X69" si="2">T$52*W53</f>
        <v>11000</v>
      </c>
    </row>
    <row r="54" ht="15.75" customHeight="1">
      <c r="A54" s="2" t="s">
        <v>185</v>
      </c>
      <c r="B54" s="2">
        <v>26.0</v>
      </c>
      <c r="C54" s="2" t="s">
        <v>26</v>
      </c>
      <c r="D54" s="2" t="s">
        <v>50</v>
      </c>
      <c r="E54" s="36" t="s">
        <v>939</v>
      </c>
      <c r="F54" s="2" t="s">
        <v>61</v>
      </c>
      <c r="G54" s="37">
        <v>25.0</v>
      </c>
      <c r="H54" s="36" t="s">
        <v>53</v>
      </c>
      <c r="I54" s="2" t="s">
        <v>58</v>
      </c>
      <c r="J54" s="2" t="s">
        <v>59</v>
      </c>
      <c r="M54" s="42" t="s">
        <v>50</v>
      </c>
      <c r="N54" s="42">
        <f t="shared" si="1"/>
        <v>155</v>
      </c>
      <c r="P54" s="43" t="s">
        <v>928</v>
      </c>
      <c r="Q54" s="44">
        <v>560.0</v>
      </c>
      <c r="R54" s="40"/>
      <c r="S54" s="40"/>
      <c r="T54" s="40"/>
      <c r="V54" s="49" t="s">
        <v>77</v>
      </c>
      <c r="W54" s="52">
        <v>20.0</v>
      </c>
      <c r="X54" s="51">
        <f t="shared" si="2"/>
        <v>11000</v>
      </c>
    </row>
    <row r="55" ht="15.75" customHeight="1">
      <c r="A55" s="2" t="s">
        <v>187</v>
      </c>
      <c r="B55" s="2">
        <v>43.0</v>
      </c>
      <c r="C55" s="2" t="s">
        <v>26</v>
      </c>
      <c r="D55" s="2" t="s">
        <v>25</v>
      </c>
      <c r="E55" s="36" t="s">
        <v>941</v>
      </c>
      <c r="F55" s="2" t="s">
        <v>122</v>
      </c>
      <c r="G55" s="37">
        <v>20.0</v>
      </c>
      <c r="H55" s="36" t="s">
        <v>124</v>
      </c>
      <c r="I55" s="2" t="s">
        <v>120</v>
      </c>
      <c r="J55" s="2" t="s">
        <v>24</v>
      </c>
      <c r="M55" s="42" t="s">
        <v>284</v>
      </c>
      <c r="N55" s="42">
        <f t="shared" si="1"/>
        <v>24</v>
      </c>
      <c r="P55" s="43" t="s">
        <v>929</v>
      </c>
      <c r="Q55" s="44">
        <v>1500.0</v>
      </c>
      <c r="R55" s="40"/>
      <c r="S55" s="40"/>
      <c r="T55" s="40"/>
      <c r="V55" s="49" t="s">
        <v>40</v>
      </c>
      <c r="W55" s="52">
        <v>20.0</v>
      </c>
      <c r="X55" s="51">
        <f t="shared" si="2"/>
        <v>11000</v>
      </c>
    </row>
    <row r="56" ht="15.75" customHeight="1">
      <c r="A56" s="2" t="s">
        <v>189</v>
      </c>
      <c r="B56" s="2">
        <v>22.0</v>
      </c>
      <c r="C56" s="2" t="s">
        <v>26</v>
      </c>
      <c r="D56" s="2" t="s">
        <v>50</v>
      </c>
      <c r="E56" s="36" t="s">
        <v>940</v>
      </c>
      <c r="F56" s="2" t="s">
        <v>77</v>
      </c>
      <c r="G56" s="37">
        <v>20.0</v>
      </c>
      <c r="H56" s="36" t="s">
        <v>30</v>
      </c>
      <c r="I56" s="2" t="s">
        <v>76</v>
      </c>
      <c r="J56" s="2" t="s">
        <v>24</v>
      </c>
      <c r="M56" s="42" t="s">
        <v>572</v>
      </c>
      <c r="N56" s="42">
        <f t="shared" si="1"/>
        <v>3</v>
      </c>
      <c r="P56" s="43" t="s">
        <v>930</v>
      </c>
      <c r="Q56" s="44">
        <v>60000.0</v>
      </c>
      <c r="R56" s="40"/>
      <c r="S56" s="40"/>
      <c r="T56" s="40"/>
      <c r="V56" s="49" t="s">
        <v>436</v>
      </c>
      <c r="W56" s="52">
        <v>24.0</v>
      </c>
      <c r="X56" s="51">
        <f t="shared" si="2"/>
        <v>13200</v>
      </c>
    </row>
    <row r="57" ht="15.75" customHeight="1">
      <c r="A57" s="2" t="s">
        <v>191</v>
      </c>
      <c r="B57" s="2">
        <v>24.0</v>
      </c>
      <c r="C57" s="2" t="s">
        <v>38</v>
      </c>
      <c r="D57" s="2" t="s">
        <v>25</v>
      </c>
      <c r="E57" s="36" t="s">
        <v>941</v>
      </c>
      <c r="F57" s="2" t="s">
        <v>122</v>
      </c>
      <c r="G57" s="37">
        <v>20.0</v>
      </c>
      <c r="H57" s="36" t="s">
        <v>124</v>
      </c>
      <c r="I57" s="2" t="s">
        <v>120</v>
      </c>
      <c r="J57" s="2" t="s">
        <v>36</v>
      </c>
      <c r="P57" s="45" t="s">
        <v>931</v>
      </c>
      <c r="Q57" s="53">
        <f>SUM(Q52:Q56)</f>
        <v>97060</v>
      </c>
      <c r="R57" s="40"/>
      <c r="S57" s="40"/>
      <c r="T57" s="40"/>
      <c r="V57" s="49" t="s">
        <v>633</v>
      </c>
      <c r="W57" s="52">
        <v>30.0</v>
      </c>
      <c r="X57" s="51">
        <f t="shared" si="2"/>
        <v>16500</v>
      </c>
    </row>
    <row r="58" ht="15.75" customHeight="1">
      <c r="A58" s="2" t="s">
        <v>193</v>
      </c>
      <c r="B58" s="2">
        <v>20.0</v>
      </c>
      <c r="C58" s="2" t="s">
        <v>38</v>
      </c>
      <c r="D58" s="2" t="s">
        <v>50</v>
      </c>
      <c r="E58" s="36" t="s">
        <v>939</v>
      </c>
      <c r="F58" s="2" t="s">
        <v>96</v>
      </c>
      <c r="G58" s="37">
        <v>20.0</v>
      </c>
      <c r="H58" s="36" t="s">
        <v>53</v>
      </c>
      <c r="I58" s="2" t="s">
        <v>95</v>
      </c>
      <c r="J58" s="2" t="s">
        <v>49</v>
      </c>
      <c r="M58" s="47" t="s">
        <v>935</v>
      </c>
      <c r="N58" s="47" t="s">
        <v>942</v>
      </c>
      <c r="V58" s="49" t="s">
        <v>872</v>
      </c>
      <c r="W58" s="52">
        <v>20.0</v>
      </c>
      <c r="X58" s="51">
        <f t="shared" si="2"/>
        <v>11000</v>
      </c>
    </row>
    <row r="59" ht="15.75" customHeight="1">
      <c r="A59" s="2" t="s">
        <v>195</v>
      </c>
      <c r="B59" s="2">
        <v>25.0</v>
      </c>
      <c r="C59" s="2" t="s">
        <v>38</v>
      </c>
      <c r="D59" s="2" t="s">
        <v>25</v>
      </c>
      <c r="E59" s="36" t="s">
        <v>941</v>
      </c>
      <c r="F59" s="2" t="s">
        <v>122</v>
      </c>
      <c r="G59" s="37">
        <v>20.0</v>
      </c>
      <c r="H59" s="36" t="s">
        <v>124</v>
      </c>
      <c r="I59" s="2" t="s">
        <v>120</v>
      </c>
      <c r="J59" s="2" t="s">
        <v>59</v>
      </c>
      <c r="M59" s="54" t="s">
        <v>30</v>
      </c>
      <c r="N59" s="55">
        <f t="shared" ref="N59:N61" si="3">COUNTIF(H$2:H$336,M59)</f>
        <v>102</v>
      </c>
      <c r="V59" s="49" t="s">
        <v>96</v>
      </c>
      <c r="W59" s="52">
        <v>20.0</v>
      </c>
      <c r="X59" s="51">
        <f t="shared" si="2"/>
        <v>11000</v>
      </c>
    </row>
    <row r="60" ht="15.75" customHeight="1">
      <c r="A60" s="2" t="s">
        <v>197</v>
      </c>
      <c r="B60" s="2">
        <v>37.0</v>
      </c>
      <c r="C60" s="2" t="s">
        <v>38</v>
      </c>
      <c r="D60" s="2" t="s">
        <v>37</v>
      </c>
      <c r="E60" s="36" t="s">
        <v>937</v>
      </c>
      <c r="F60" s="2" t="s">
        <v>40</v>
      </c>
      <c r="G60" s="37">
        <v>20.0</v>
      </c>
      <c r="H60" s="36" t="s">
        <v>30</v>
      </c>
      <c r="I60" s="2" t="s">
        <v>35</v>
      </c>
      <c r="J60" s="2" t="s">
        <v>49</v>
      </c>
      <c r="M60" s="54" t="s">
        <v>53</v>
      </c>
      <c r="N60" s="55">
        <f t="shared" si="3"/>
        <v>219</v>
      </c>
      <c r="V60" s="49" t="s">
        <v>28</v>
      </c>
      <c r="W60" s="52">
        <v>20.0</v>
      </c>
      <c r="X60" s="51">
        <f t="shared" si="2"/>
        <v>11000</v>
      </c>
    </row>
    <row r="61" ht="15.75" customHeight="1">
      <c r="A61" s="2" t="s">
        <v>199</v>
      </c>
      <c r="B61" s="2">
        <v>32.0</v>
      </c>
      <c r="C61" s="2" t="s">
        <v>38</v>
      </c>
      <c r="D61" s="2" t="s">
        <v>50</v>
      </c>
      <c r="E61" s="36" t="s">
        <v>939</v>
      </c>
      <c r="F61" s="2" t="s">
        <v>140</v>
      </c>
      <c r="G61" s="37">
        <v>20.0</v>
      </c>
      <c r="H61" s="36" t="s">
        <v>53</v>
      </c>
      <c r="I61" s="2" t="s">
        <v>48</v>
      </c>
      <c r="J61" s="2" t="s">
        <v>49</v>
      </c>
      <c r="M61" s="54" t="s">
        <v>124</v>
      </c>
      <c r="N61" s="55">
        <f t="shared" si="3"/>
        <v>14</v>
      </c>
      <c r="V61" s="49" t="s">
        <v>122</v>
      </c>
      <c r="W61" s="52">
        <v>20.0</v>
      </c>
      <c r="X61" s="51">
        <f t="shared" si="2"/>
        <v>11000</v>
      </c>
    </row>
    <row r="62" ht="15.75" customHeight="1">
      <c r="A62" s="2" t="s">
        <v>201</v>
      </c>
      <c r="B62" s="2">
        <v>55.0</v>
      </c>
      <c r="C62" s="2" t="s">
        <v>38</v>
      </c>
      <c r="D62" s="2" t="s">
        <v>50</v>
      </c>
      <c r="E62" s="36" t="s">
        <v>939</v>
      </c>
      <c r="F62" s="2" t="s">
        <v>140</v>
      </c>
      <c r="G62" s="37">
        <v>20.0</v>
      </c>
      <c r="H62" s="36" t="s">
        <v>53</v>
      </c>
      <c r="I62" s="2" t="s">
        <v>48</v>
      </c>
      <c r="J62" s="2" t="s">
        <v>49</v>
      </c>
      <c r="V62" s="49" t="s">
        <v>878</v>
      </c>
      <c r="W62" s="52">
        <v>20.0</v>
      </c>
      <c r="X62" s="51">
        <f t="shared" si="2"/>
        <v>11000</v>
      </c>
    </row>
    <row r="63" ht="15.75" customHeight="1">
      <c r="A63" s="2" t="s">
        <v>203</v>
      </c>
      <c r="B63" s="2">
        <v>43.0</v>
      </c>
      <c r="C63" s="2" t="s">
        <v>38</v>
      </c>
      <c r="D63" s="2" t="s">
        <v>50</v>
      </c>
      <c r="E63" s="36" t="s">
        <v>939</v>
      </c>
      <c r="F63" s="2" t="s">
        <v>61</v>
      </c>
      <c r="G63" s="37">
        <v>25.0</v>
      </c>
      <c r="H63" s="36" t="s">
        <v>53</v>
      </c>
      <c r="I63" s="2" t="s">
        <v>87</v>
      </c>
      <c r="J63" s="2" t="s">
        <v>49</v>
      </c>
      <c r="R63" s="56" t="s">
        <v>945</v>
      </c>
      <c r="V63" s="49" t="s">
        <v>880</v>
      </c>
      <c r="W63" s="52">
        <v>16.0</v>
      </c>
      <c r="X63" s="51">
        <f t="shared" si="2"/>
        <v>8800</v>
      </c>
    </row>
    <row r="64" ht="15.75" customHeight="1">
      <c r="A64" s="2" t="s">
        <v>205</v>
      </c>
      <c r="B64" s="2">
        <v>47.0</v>
      </c>
      <c r="C64" s="2" t="s">
        <v>38</v>
      </c>
      <c r="D64" s="2" t="s">
        <v>25</v>
      </c>
      <c r="E64" s="36" t="s">
        <v>936</v>
      </c>
      <c r="F64" s="2" t="s">
        <v>28</v>
      </c>
      <c r="G64" s="37">
        <v>20.0</v>
      </c>
      <c r="H64" s="36" t="s">
        <v>30</v>
      </c>
      <c r="I64" s="2" t="s">
        <v>23</v>
      </c>
      <c r="J64" s="2" t="s">
        <v>59</v>
      </c>
      <c r="M64" s="47" t="s">
        <v>12</v>
      </c>
      <c r="N64" s="47" t="s">
        <v>942</v>
      </c>
      <c r="O64" s="47" t="s">
        <v>30</v>
      </c>
      <c r="P64" s="47" t="s">
        <v>53</v>
      </c>
      <c r="Q64" s="47" t="s">
        <v>124</v>
      </c>
      <c r="R64" s="47" t="s">
        <v>946</v>
      </c>
      <c r="V64" s="49" t="s">
        <v>882</v>
      </c>
      <c r="W64" s="52">
        <v>16.0</v>
      </c>
      <c r="X64" s="51">
        <f t="shared" si="2"/>
        <v>8800</v>
      </c>
    </row>
    <row r="65" ht="15.75" customHeight="1">
      <c r="A65" s="2" t="s">
        <v>207</v>
      </c>
      <c r="B65" s="2">
        <v>43.0</v>
      </c>
      <c r="C65" s="2" t="s">
        <v>38</v>
      </c>
      <c r="D65" s="2" t="s">
        <v>50</v>
      </c>
      <c r="E65" s="36" t="s">
        <v>939</v>
      </c>
      <c r="F65" s="2" t="s">
        <v>61</v>
      </c>
      <c r="G65" s="37">
        <v>25.0</v>
      </c>
      <c r="H65" s="36" t="s">
        <v>53</v>
      </c>
      <c r="I65" s="2" t="s">
        <v>58</v>
      </c>
      <c r="J65" s="2" t="s">
        <v>59</v>
      </c>
      <c r="M65" s="49" t="s">
        <v>865</v>
      </c>
      <c r="N65" s="57">
        <f t="shared" ref="N65:N81" si="5">COUNTIF(F$2:F$336,M65)</f>
        <v>0</v>
      </c>
      <c r="O65" s="57">
        <f t="shared" ref="O65:Q65" si="4">COUNTIFS($F$2:$F$336,$M65,$H$2:$H$336,O$64)</f>
        <v>0</v>
      </c>
      <c r="P65" s="57">
        <f t="shared" si="4"/>
        <v>0</v>
      </c>
      <c r="Q65" s="57">
        <f t="shared" si="4"/>
        <v>0</v>
      </c>
      <c r="R65" s="58">
        <f t="shared" ref="R65:R81" si="7">(O65*N85+P65*O85+Q65*P85)</f>
        <v>0</v>
      </c>
      <c r="V65" s="49" t="s">
        <v>61</v>
      </c>
      <c r="W65" s="52">
        <v>25.0</v>
      </c>
      <c r="X65" s="51">
        <f t="shared" si="2"/>
        <v>13750</v>
      </c>
    </row>
    <row r="66" ht="15.75" customHeight="1">
      <c r="A66" s="2" t="s">
        <v>209</v>
      </c>
      <c r="B66" s="2">
        <v>34.0</v>
      </c>
      <c r="C66" s="2" t="s">
        <v>38</v>
      </c>
      <c r="D66" s="2" t="s">
        <v>50</v>
      </c>
      <c r="E66" s="36" t="s">
        <v>939</v>
      </c>
      <c r="F66" s="2" t="s">
        <v>61</v>
      </c>
      <c r="G66" s="37">
        <v>25.0</v>
      </c>
      <c r="H66" s="36" t="s">
        <v>53</v>
      </c>
      <c r="I66" s="2" t="s">
        <v>58</v>
      </c>
      <c r="J66" s="2" t="s">
        <v>59</v>
      </c>
      <c r="M66" s="49" t="s">
        <v>77</v>
      </c>
      <c r="N66" s="57">
        <f t="shared" si="5"/>
        <v>16</v>
      </c>
      <c r="O66" s="57">
        <f t="shared" ref="O66:Q66" si="6">COUNTIFS($F$2:$F$336,$M66,$H$2:$H$336,O$64)</f>
        <v>16</v>
      </c>
      <c r="P66" s="57">
        <f t="shared" si="6"/>
        <v>0</v>
      </c>
      <c r="Q66" s="57">
        <f t="shared" si="6"/>
        <v>0</v>
      </c>
      <c r="R66" s="58">
        <f t="shared" si="7"/>
        <v>176000</v>
      </c>
      <c r="V66" s="49" t="s">
        <v>566</v>
      </c>
      <c r="W66" s="52">
        <v>16.0</v>
      </c>
      <c r="X66" s="51">
        <f t="shared" si="2"/>
        <v>8800</v>
      </c>
    </row>
    <row r="67" ht="15.75" customHeight="1">
      <c r="A67" s="2" t="s">
        <v>211</v>
      </c>
      <c r="B67" s="2">
        <v>47.0</v>
      </c>
      <c r="C67" s="2" t="s">
        <v>38</v>
      </c>
      <c r="D67" s="2" t="s">
        <v>50</v>
      </c>
      <c r="E67" s="36" t="s">
        <v>939</v>
      </c>
      <c r="F67" s="2" t="s">
        <v>140</v>
      </c>
      <c r="G67" s="37">
        <v>20.0</v>
      </c>
      <c r="H67" s="36" t="s">
        <v>53</v>
      </c>
      <c r="I67" s="2" t="s">
        <v>48</v>
      </c>
      <c r="J67" s="2" t="s">
        <v>24</v>
      </c>
      <c r="M67" s="49" t="s">
        <v>40</v>
      </c>
      <c r="N67" s="57">
        <f t="shared" si="5"/>
        <v>22</v>
      </c>
      <c r="O67" s="57">
        <f t="shared" ref="O67:Q67" si="8">COUNTIFS($F$2:$F$336,$M67,$H$2:$H$336,O$64)</f>
        <v>22</v>
      </c>
      <c r="P67" s="57">
        <f t="shared" si="8"/>
        <v>0</v>
      </c>
      <c r="Q67" s="57">
        <f t="shared" si="8"/>
        <v>0</v>
      </c>
      <c r="R67" s="58">
        <f t="shared" si="7"/>
        <v>176000</v>
      </c>
      <c r="V67" s="49" t="s">
        <v>140</v>
      </c>
      <c r="W67" s="52">
        <v>20.0</v>
      </c>
      <c r="X67" s="51">
        <f t="shared" si="2"/>
        <v>11000</v>
      </c>
    </row>
    <row r="68" ht="15.75" customHeight="1">
      <c r="A68" s="2" t="s">
        <v>213</v>
      </c>
      <c r="B68" s="2">
        <v>57.0</v>
      </c>
      <c r="C68" s="2" t="s">
        <v>26</v>
      </c>
      <c r="D68" s="2" t="s">
        <v>25</v>
      </c>
      <c r="E68" s="36" t="s">
        <v>936</v>
      </c>
      <c r="F68" s="2" t="s">
        <v>28</v>
      </c>
      <c r="G68" s="37">
        <v>20.0</v>
      </c>
      <c r="H68" s="36" t="s">
        <v>30</v>
      </c>
      <c r="I68" s="2" t="s">
        <v>23</v>
      </c>
      <c r="J68" s="2" t="s">
        <v>36</v>
      </c>
      <c r="M68" s="49" t="s">
        <v>436</v>
      </c>
      <c r="N68" s="57">
        <f t="shared" si="5"/>
        <v>26</v>
      </c>
      <c r="O68" s="57">
        <f t="shared" ref="O68:Q68" si="9">COUNTIFS($F$2:$F$336,$M68,$H$2:$H$336,O$64)</f>
        <v>0</v>
      </c>
      <c r="P68" s="57">
        <f t="shared" si="9"/>
        <v>26</v>
      </c>
      <c r="Q68" s="57">
        <f t="shared" si="9"/>
        <v>0</v>
      </c>
      <c r="R68" s="58">
        <f t="shared" si="7"/>
        <v>166400</v>
      </c>
      <c r="V68" s="49" t="s">
        <v>888</v>
      </c>
      <c r="W68" s="52">
        <v>40.0</v>
      </c>
      <c r="X68" s="51">
        <f t="shared" si="2"/>
        <v>22000</v>
      </c>
    </row>
    <row r="69" ht="15.75" customHeight="1">
      <c r="A69" s="2" t="s">
        <v>215</v>
      </c>
      <c r="B69" s="2">
        <v>36.0</v>
      </c>
      <c r="C69" s="2" t="s">
        <v>26</v>
      </c>
      <c r="D69" s="2" t="s">
        <v>25</v>
      </c>
      <c r="E69" s="36" t="s">
        <v>939</v>
      </c>
      <c r="F69" s="2" t="s">
        <v>96</v>
      </c>
      <c r="G69" s="37">
        <v>20.0</v>
      </c>
      <c r="H69" s="36" t="s">
        <v>53</v>
      </c>
      <c r="I69" s="2" t="s">
        <v>95</v>
      </c>
      <c r="J69" s="2" t="s">
        <v>49</v>
      </c>
      <c r="M69" s="49" t="s">
        <v>633</v>
      </c>
      <c r="N69" s="57">
        <f t="shared" si="5"/>
        <v>12</v>
      </c>
      <c r="O69" s="57">
        <f t="shared" ref="O69:Q69" si="10">COUNTIFS($F$2:$F$336,$M69,$H$2:$H$336,O$64)</f>
        <v>12</v>
      </c>
      <c r="P69" s="57">
        <f t="shared" si="10"/>
        <v>0</v>
      </c>
      <c r="Q69" s="57">
        <f t="shared" si="10"/>
        <v>0</v>
      </c>
      <c r="R69" s="58">
        <f t="shared" si="7"/>
        <v>96000</v>
      </c>
      <c r="V69" s="49" t="s">
        <v>52</v>
      </c>
      <c r="W69" s="52">
        <v>20.0</v>
      </c>
      <c r="X69" s="51">
        <f t="shared" si="2"/>
        <v>11000</v>
      </c>
    </row>
    <row r="70" ht="15.75" customHeight="1">
      <c r="A70" s="2" t="s">
        <v>217</v>
      </c>
      <c r="B70" s="2">
        <v>56.0</v>
      </c>
      <c r="C70" s="2" t="s">
        <v>38</v>
      </c>
      <c r="D70" s="2" t="s">
        <v>25</v>
      </c>
      <c r="E70" s="36" t="s">
        <v>939</v>
      </c>
      <c r="F70" s="2" t="s">
        <v>96</v>
      </c>
      <c r="G70" s="37">
        <v>20.0</v>
      </c>
      <c r="H70" s="36" t="s">
        <v>53</v>
      </c>
      <c r="I70" s="2" t="s">
        <v>95</v>
      </c>
      <c r="J70" s="2" t="s">
        <v>59</v>
      </c>
      <c r="M70" s="49" t="s">
        <v>872</v>
      </c>
      <c r="N70" s="57">
        <f t="shared" si="5"/>
        <v>0</v>
      </c>
      <c r="O70" s="57">
        <f t="shared" ref="O70:Q70" si="11">COUNTIFS($F$2:$F$336,$M70,$H$2:$H$336,O$64)</f>
        <v>0</v>
      </c>
      <c r="P70" s="57">
        <f t="shared" si="11"/>
        <v>0</v>
      </c>
      <c r="Q70" s="57">
        <f t="shared" si="11"/>
        <v>0</v>
      </c>
      <c r="R70" s="58">
        <f t="shared" si="7"/>
        <v>0</v>
      </c>
      <c r="W70" s="56" t="s">
        <v>947</v>
      </c>
      <c r="X70" s="59">
        <f>SUM(X53:X69)</f>
        <v>201850</v>
      </c>
    </row>
    <row r="71" ht="15.75" customHeight="1">
      <c r="A71" s="2" t="s">
        <v>219</v>
      </c>
      <c r="B71" s="2">
        <v>36.0</v>
      </c>
      <c r="C71" s="2" t="s">
        <v>38</v>
      </c>
      <c r="D71" s="2" t="s">
        <v>25</v>
      </c>
      <c r="E71" s="36" t="s">
        <v>941</v>
      </c>
      <c r="F71" s="2" t="s">
        <v>122</v>
      </c>
      <c r="G71" s="37">
        <v>20.0</v>
      </c>
      <c r="H71" s="36" t="s">
        <v>124</v>
      </c>
      <c r="I71" s="2" t="s">
        <v>120</v>
      </c>
      <c r="J71" s="2" t="s">
        <v>24</v>
      </c>
      <c r="M71" s="49" t="s">
        <v>96</v>
      </c>
      <c r="N71" s="57">
        <f t="shared" si="5"/>
        <v>47</v>
      </c>
      <c r="O71" s="57">
        <f t="shared" ref="O71:Q71" si="12">COUNTIFS($F$2:$F$336,$M71,$H$2:$H$336,O$64)</f>
        <v>0</v>
      </c>
      <c r="P71" s="57">
        <f t="shared" si="12"/>
        <v>47</v>
      </c>
      <c r="Q71" s="57">
        <f t="shared" si="12"/>
        <v>0</v>
      </c>
      <c r="R71" s="58">
        <f t="shared" si="7"/>
        <v>300800</v>
      </c>
    </row>
    <row r="72" ht="15.75" customHeight="1">
      <c r="A72" s="2" t="s">
        <v>221</v>
      </c>
      <c r="B72" s="2">
        <v>39.0</v>
      </c>
      <c r="C72" s="2" t="s">
        <v>26</v>
      </c>
      <c r="D72" s="2" t="s">
        <v>37</v>
      </c>
      <c r="E72" s="36" t="s">
        <v>939</v>
      </c>
      <c r="F72" s="2" t="s">
        <v>61</v>
      </c>
      <c r="G72" s="37">
        <v>25.0</v>
      </c>
      <c r="H72" s="36" t="s">
        <v>53</v>
      </c>
      <c r="I72" s="2" t="s">
        <v>58</v>
      </c>
      <c r="J72" s="2" t="s">
        <v>24</v>
      </c>
      <c r="M72" s="49" t="s">
        <v>28</v>
      </c>
      <c r="N72" s="57">
        <f t="shared" si="5"/>
        <v>39</v>
      </c>
      <c r="O72" s="57">
        <f t="shared" ref="O72:Q72" si="13">COUNTIFS($F$2:$F$336,$M72,$H$2:$H$336,O$64)</f>
        <v>39</v>
      </c>
      <c r="P72" s="57">
        <f t="shared" si="13"/>
        <v>0</v>
      </c>
      <c r="Q72" s="57">
        <f t="shared" si="13"/>
        <v>0</v>
      </c>
      <c r="R72" s="58">
        <f t="shared" si="7"/>
        <v>292500</v>
      </c>
    </row>
    <row r="73" ht="15.75" customHeight="1">
      <c r="A73" s="2" t="s">
        <v>223</v>
      </c>
      <c r="B73" s="2">
        <v>29.0</v>
      </c>
      <c r="C73" s="2" t="s">
        <v>38</v>
      </c>
      <c r="D73" s="2" t="s">
        <v>25</v>
      </c>
      <c r="E73" s="36" t="s">
        <v>939</v>
      </c>
      <c r="F73" s="2" t="s">
        <v>96</v>
      </c>
      <c r="G73" s="37">
        <v>20.0</v>
      </c>
      <c r="H73" s="36" t="s">
        <v>53</v>
      </c>
      <c r="I73" s="2" t="s">
        <v>95</v>
      </c>
      <c r="J73" s="2" t="s">
        <v>36</v>
      </c>
      <c r="M73" s="49" t="s">
        <v>122</v>
      </c>
      <c r="N73" s="57">
        <f t="shared" si="5"/>
        <v>42</v>
      </c>
      <c r="O73" s="57">
        <f t="shared" ref="O73:Q73" si="14">COUNTIFS($F$2:$F$336,$M73,$H$2:$H$336,O$64)</f>
        <v>13</v>
      </c>
      <c r="P73" s="57">
        <f t="shared" si="14"/>
        <v>15</v>
      </c>
      <c r="Q73" s="57">
        <f t="shared" si="14"/>
        <v>14</v>
      </c>
      <c r="R73" s="58">
        <f t="shared" si="7"/>
        <v>334400</v>
      </c>
    </row>
    <row r="74" ht="15.75" customHeight="1">
      <c r="A74" s="2" t="s">
        <v>225</v>
      </c>
      <c r="B74" s="2">
        <v>58.0</v>
      </c>
      <c r="C74" s="2" t="s">
        <v>38</v>
      </c>
      <c r="D74" s="2" t="s">
        <v>25</v>
      </c>
      <c r="E74" s="36" t="s">
        <v>936</v>
      </c>
      <c r="F74" s="2" t="s">
        <v>28</v>
      </c>
      <c r="G74" s="37">
        <v>20.0</v>
      </c>
      <c r="H74" s="36" t="s">
        <v>30</v>
      </c>
      <c r="I74" s="2" t="s">
        <v>23</v>
      </c>
      <c r="J74" s="2" t="s">
        <v>49</v>
      </c>
      <c r="M74" s="49" t="s">
        <v>878</v>
      </c>
      <c r="N74" s="57">
        <f t="shared" si="5"/>
        <v>0</v>
      </c>
      <c r="O74" s="57">
        <f t="shared" ref="O74:Q74" si="15">COUNTIFS($F$2:$F$336,$M74,$H$2:$H$336,O$64)</f>
        <v>0</v>
      </c>
      <c r="P74" s="57">
        <f t="shared" si="15"/>
        <v>0</v>
      </c>
      <c r="Q74" s="57">
        <f t="shared" si="15"/>
        <v>0</v>
      </c>
      <c r="R74" s="58">
        <f t="shared" si="7"/>
        <v>0</v>
      </c>
    </row>
    <row r="75" ht="15.75" customHeight="1">
      <c r="A75" s="2" t="s">
        <v>227</v>
      </c>
      <c r="B75" s="2">
        <v>24.0</v>
      </c>
      <c r="C75" s="2" t="s">
        <v>38</v>
      </c>
      <c r="D75" s="2" t="s">
        <v>50</v>
      </c>
      <c r="E75" s="36" t="s">
        <v>939</v>
      </c>
      <c r="F75" s="2" t="s">
        <v>61</v>
      </c>
      <c r="G75" s="37">
        <v>25.0</v>
      </c>
      <c r="H75" s="36" t="s">
        <v>53</v>
      </c>
      <c r="I75" s="2" t="s">
        <v>87</v>
      </c>
      <c r="J75" s="2" t="s">
        <v>59</v>
      </c>
      <c r="M75" s="49" t="s">
        <v>880</v>
      </c>
      <c r="N75" s="57">
        <f t="shared" si="5"/>
        <v>0</v>
      </c>
      <c r="O75" s="57">
        <f t="shared" ref="O75:Q75" si="16">COUNTIFS($F$2:$F$336,$M75,$H$2:$H$336,O$64)</f>
        <v>0</v>
      </c>
      <c r="P75" s="57">
        <f t="shared" si="16"/>
        <v>0</v>
      </c>
      <c r="Q75" s="57">
        <f t="shared" si="16"/>
        <v>0</v>
      </c>
      <c r="R75" s="58">
        <f t="shared" si="7"/>
        <v>0</v>
      </c>
    </row>
    <row r="76" ht="15.75" customHeight="1">
      <c r="A76" s="2" t="s">
        <v>229</v>
      </c>
      <c r="B76" s="2">
        <v>34.0</v>
      </c>
      <c r="C76" s="2" t="s">
        <v>26</v>
      </c>
      <c r="D76" s="2" t="s">
        <v>50</v>
      </c>
      <c r="E76" s="36" t="s">
        <v>940</v>
      </c>
      <c r="F76" s="2" t="s">
        <v>77</v>
      </c>
      <c r="G76" s="37">
        <v>20.0</v>
      </c>
      <c r="H76" s="36" t="s">
        <v>30</v>
      </c>
      <c r="I76" s="2" t="s">
        <v>76</v>
      </c>
      <c r="J76" s="2" t="s">
        <v>49</v>
      </c>
      <c r="M76" s="49" t="s">
        <v>882</v>
      </c>
      <c r="N76" s="57">
        <f t="shared" si="5"/>
        <v>0</v>
      </c>
      <c r="O76" s="57">
        <f t="shared" ref="O76:Q76" si="17">COUNTIFS($F$2:$F$336,$M76,$H$2:$H$336,O$64)</f>
        <v>0</v>
      </c>
      <c r="P76" s="57">
        <f t="shared" si="17"/>
        <v>0</v>
      </c>
      <c r="Q76" s="57">
        <f t="shared" si="17"/>
        <v>0</v>
      </c>
      <c r="R76" s="58">
        <f t="shared" si="7"/>
        <v>0</v>
      </c>
    </row>
    <row r="77" ht="15.75" customHeight="1">
      <c r="A77" s="2" t="s">
        <v>231</v>
      </c>
      <c r="B77" s="2">
        <v>20.0</v>
      </c>
      <c r="C77" s="2" t="s">
        <v>26</v>
      </c>
      <c r="D77" s="2" t="s">
        <v>25</v>
      </c>
      <c r="E77" s="36" t="s">
        <v>939</v>
      </c>
      <c r="F77" s="2" t="s">
        <v>96</v>
      </c>
      <c r="G77" s="37">
        <v>20.0</v>
      </c>
      <c r="H77" s="36" t="s">
        <v>53</v>
      </c>
      <c r="I77" s="2" t="s">
        <v>95</v>
      </c>
      <c r="J77" s="2" t="s">
        <v>49</v>
      </c>
      <c r="M77" s="49" t="s">
        <v>61</v>
      </c>
      <c r="N77" s="57">
        <f t="shared" si="5"/>
        <v>59</v>
      </c>
      <c r="O77" s="57">
        <f t="shared" ref="O77:Q77" si="18">COUNTIFS($F$2:$F$336,$M77,$H$2:$H$336,O$64)</f>
        <v>0</v>
      </c>
      <c r="P77" s="57">
        <f t="shared" si="18"/>
        <v>59</v>
      </c>
      <c r="Q77" s="57">
        <f t="shared" si="18"/>
        <v>0</v>
      </c>
      <c r="R77" s="58">
        <f t="shared" si="7"/>
        <v>472000</v>
      </c>
      <c r="T77" s="60" t="s">
        <v>2</v>
      </c>
      <c r="U77" s="60" t="s">
        <v>948</v>
      </c>
    </row>
    <row r="78" ht="15.75" customHeight="1">
      <c r="A78" s="2" t="s">
        <v>233</v>
      </c>
      <c r="B78" s="2">
        <v>39.0</v>
      </c>
      <c r="C78" s="2" t="s">
        <v>26</v>
      </c>
      <c r="D78" s="2" t="s">
        <v>25</v>
      </c>
      <c r="E78" s="36" t="s">
        <v>936</v>
      </c>
      <c r="F78" s="2" t="s">
        <v>28</v>
      </c>
      <c r="G78" s="37">
        <v>20.0</v>
      </c>
      <c r="H78" s="36" t="s">
        <v>30</v>
      </c>
      <c r="I78" s="2" t="s">
        <v>23</v>
      </c>
      <c r="J78" s="2" t="s">
        <v>49</v>
      </c>
      <c r="M78" s="49" t="s">
        <v>566</v>
      </c>
      <c r="N78" s="57">
        <f t="shared" si="5"/>
        <v>13</v>
      </c>
      <c r="O78" s="57">
        <f t="shared" ref="O78:Q78" si="19">COUNTIFS($F$2:$F$336,$M78,$H$2:$H$336,O$64)</f>
        <v>0</v>
      </c>
      <c r="P78" s="57">
        <f t="shared" si="19"/>
        <v>13</v>
      </c>
      <c r="Q78" s="57">
        <f t="shared" si="19"/>
        <v>0</v>
      </c>
      <c r="R78" s="58">
        <f t="shared" si="7"/>
        <v>83200</v>
      </c>
      <c r="T78" s="42" t="s">
        <v>87</v>
      </c>
      <c r="U78" s="55">
        <f t="shared" ref="U78:U87" si="21">COUNTIF(I$2:I$336,T78)</f>
        <v>35</v>
      </c>
    </row>
    <row r="79" ht="15.75" customHeight="1">
      <c r="A79" s="2" t="s">
        <v>235</v>
      </c>
      <c r="B79" s="2">
        <v>41.0</v>
      </c>
      <c r="C79" s="2" t="s">
        <v>38</v>
      </c>
      <c r="D79" s="2" t="s">
        <v>50</v>
      </c>
      <c r="E79" s="36" t="s">
        <v>939</v>
      </c>
      <c r="F79" s="2" t="s">
        <v>140</v>
      </c>
      <c r="G79" s="37">
        <v>20.0</v>
      </c>
      <c r="H79" s="36" t="s">
        <v>53</v>
      </c>
      <c r="I79" s="2" t="s">
        <v>48</v>
      </c>
      <c r="J79" s="2" t="s">
        <v>49</v>
      </c>
      <c r="M79" s="49" t="s">
        <v>140</v>
      </c>
      <c r="N79" s="57">
        <f t="shared" si="5"/>
        <v>50</v>
      </c>
      <c r="O79" s="57">
        <f t="shared" ref="O79:Q79" si="20">COUNTIFS($F$2:$F$336,$M79,$H$2:$H$336,O$64)</f>
        <v>0</v>
      </c>
      <c r="P79" s="57">
        <f t="shared" si="20"/>
        <v>50</v>
      </c>
      <c r="Q79" s="57">
        <f t="shared" si="20"/>
        <v>0</v>
      </c>
      <c r="R79" s="58">
        <f t="shared" si="7"/>
        <v>420000</v>
      </c>
      <c r="T79" s="42" t="s">
        <v>95</v>
      </c>
      <c r="U79" s="55">
        <f t="shared" si="21"/>
        <v>47</v>
      </c>
    </row>
    <row r="80" ht="15.75" customHeight="1">
      <c r="A80" s="2" t="s">
        <v>237</v>
      </c>
      <c r="B80" s="2">
        <v>55.0</v>
      </c>
      <c r="C80" s="2" t="s">
        <v>26</v>
      </c>
      <c r="D80" s="2" t="s">
        <v>50</v>
      </c>
      <c r="E80" s="36" t="s">
        <v>939</v>
      </c>
      <c r="F80" s="2" t="s">
        <v>140</v>
      </c>
      <c r="G80" s="37">
        <v>20.0</v>
      </c>
      <c r="H80" s="36" t="s">
        <v>53</v>
      </c>
      <c r="I80" s="2" t="s">
        <v>48</v>
      </c>
      <c r="J80" s="2" t="s">
        <v>49</v>
      </c>
      <c r="M80" s="49" t="s">
        <v>888</v>
      </c>
      <c r="N80" s="57">
        <f t="shared" si="5"/>
        <v>0</v>
      </c>
      <c r="O80" s="57">
        <f t="shared" ref="O80:Q80" si="22">COUNTIFS($F$2:$F$336,$M80,$H$2:$H$336,O$64)</f>
        <v>0</v>
      </c>
      <c r="P80" s="57">
        <f t="shared" si="22"/>
        <v>0</v>
      </c>
      <c r="Q80" s="57">
        <f t="shared" si="22"/>
        <v>0</v>
      </c>
      <c r="R80" s="58">
        <f t="shared" si="7"/>
        <v>0</v>
      </c>
      <c r="T80" s="42" t="s">
        <v>23</v>
      </c>
      <c r="U80" s="55">
        <f t="shared" si="21"/>
        <v>39</v>
      </c>
    </row>
    <row r="81" ht="15.75" customHeight="1">
      <c r="A81" s="2" t="s">
        <v>239</v>
      </c>
      <c r="B81" s="2">
        <v>27.0</v>
      </c>
      <c r="C81" s="2" t="s">
        <v>26</v>
      </c>
      <c r="D81" s="2" t="s">
        <v>25</v>
      </c>
      <c r="E81" s="36" t="s">
        <v>939</v>
      </c>
      <c r="F81" s="2" t="s">
        <v>96</v>
      </c>
      <c r="G81" s="37">
        <v>20.0</v>
      </c>
      <c r="H81" s="36" t="s">
        <v>53</v>
      </c>
      <c r="I81" s="2" t="s">
        <v>95</v>
      </c>
      <c r="J81" s="2" t="s">
        <v>49</v>
      </c>
      <c r="M81" s="49" t="s">
        <v>52</v>
      </c>
      <c r="N81" s="57">
        <f t="shared" si="5"/>
        <v>9</v>
      </c>
      <c r="O81" s="57">
        <f t="shared" ref="O81:Q81" si="23">COUNTIFS($F$2:$F$336,$M81,$H$2:$H$336,O$64)</f>
        <v>0</v>
      </c>
      <c r="P81" s="57">
        <f t="shared" si="23"/>
        <v>9</v>
      </c>
      <c r="Q81" s="57">
        <f t="shared" si="23"/>
        <v>0</v>
      </c>
      <c r="R81" s="58">
        <f t="shared" si="7"/>
        <v>57600</v>
      </c>
      <c r="T81" s="42" t="s">
        <v>120</v>
      </c>
      <c r="U81" s="55">
        <f t="shared" si="21"/>
        <v>42</v>
      </c>
    </row>
    <row r="82" ht="15.75" customHeight="1">
      <c r="A82" s="2" t="s">
        <v>241</v>
      </c>
      <c r="B82" s="2">
        <v>57.0</v>
      </c>
      <c r="C82" s="2" t="s">
        <v>38</v>
      </c>
      <c r="D82" s="2" t="s">
        <v>25</v>
      </c>
      <c r="E82" s="36" t="s">
        <v>939</v>
      </c>
      <c r="F82" s="2" t="s">
        <v>96</v>
      </c>
      <c r="G82" s="37">
        <v>20.0</v>
      </c>
      <c r="H82" s="36" t="s">
        <v>53</v>
      </c>
      <c r="I82" s="2" t="s">
        <v>95</v>
      </c>
      <c r="J82" s="2" t="s">
        <v>59</v>
      </c>
      <c r="Q82" s="47" t="s">
        <v>947</v>
      </c>
      <c r="R82" s="58">
        <f>SUM(R65:R81)</f>
        <v>2574900</v>
      </c>
      <c r="T82" s="42" t="s">
        <v>58</v>
      </c>
      <c r="U82" s="55">
        <f t="shared" si="21"/>
        <v>36</v>
      </c>
    </row>
    <row r="83" ht="15.75" customHeight="1">
      <c r="A83" s="2" t="s">
        <v>243</v>
      </c>
      <c r="B83" s="2">
        <v>32.0</v>
      </c>
      <c r="C83" s="2" t="s">
        <v>38</v>
      </c>
      <c r="D83" s="2" t="s">
        <v>37</v>
      </c>
      <c r="E83" s="36" t="s">
        <v>937</v>
      </c>
      <c r="F83" s="2" t="s">
        <v>40</v>
      </c>
      <c r="G83" s="37">
        <v>20.0</v>
      </c>
      <c r="H83" s="36" t="s">
        <v>30</v>
      </c>
      <c r="I83" s="2" t="s">
        <v>35</v>
      </c>
      <c r="J83" s="2" t="s">
        <v>59</v>
      </c>
      <c r="T83" s="42" t="s">
        <v>76</v>
      </c>
      <c r="U83" s="55">
        <f t="shared" si="21"/>
        <v>42</v>
      </c>
    </row>
    <row r="84" ht="15.75" customHeight="1">
      <c r="A84" s="2" t="s">
        <v>245</v>
      </c>
      <c r="B84" s="2">
        <v>41.0</v>
      </c>
      <c r="C84" s="2" t="s">
        <v>38</v>
      </c>
      <c r="D84" s="2" t="s">
        <v>37</v>
      </c>
      <c r="E84" s="36" t="s">
        <v>937</v>
      </c>
      <c r="F84" s="2" t="s">
        <v>40</v>
      </c>
      <c r="G84" s="37">
        <v>20.0</v>
      </c>
      <c r="H84" s="36" t="s">
        <v>30</v>
      </c>
      <c r="I84" s="2" t="s">
        <v>35</v>
      </c>
      <c r="J84" s="2" t="s">
        <v>24</v>
      </c>
      <c r="M84" s="61" t="s">
        <v>12</v>
      </c>
      <c r="N84" s="62" t="s">
        <v>861</v>
      </c>
      <c r="O84" s="62" t="s">
        <v>862</v>
      </c>
      <c r="P84" s="62" t="s">
        <v>124</v>
      </c>
      <c r="Q84" s="45"/>
      <c r="T84" s="42" t="s">
        <v>35</v>
      </c>
      <c r="U84" s="55">
        <f t="shared" si="21"/>
        <v>34</v>
      </c>
    </row>
    <row r="85" ht="15.75" customHeight="1">
      <c r="A85" s="2" t="s">
        <v>247</v>
      </c>
      <c r="B85" s="2">
        <v>50.0</v>
      </c>
      <c r="C85" s="2" t="s">
        <v>26</v>
      </c>
      <c r="D85" s="2" t="s">
        <v>50</v>
      </c>
      <c r="E85" s="36" t="s">
        <v>940</v>
      </c>
      <c r="F85" s="2" t="s">
        <v>77</v>
      </c>
      <c r="G85" s="37">
        <v>20.0</v>
      </c>
      <c r="H85" s="36" t="s">
        <v>30</v>
      </c>
      <c r="I85" s="2" t="s">
        <v>76</v>
      </c>
      <c r="J85" s="2" t="s">
        <v>24</v>
      </c>
      <c r="M85" s="49" t="s">
        <v>865</v>
      </c>
      <c r="N85" s="63">
        <v>8000.0</v>
      </c>
      <c r="O85" s="63">
        <v>6400.0</v>
      </c>
      <c r="P85" s="63">
        <v>9600.0</v>
      </c>
      <c r="Q85" s="64"/>
      <c r="T85" s="42" t="s">
        <v>48</v>
      </c>
      <c r="U85" s="55">
        <f t="shared" si="21"/>
        <v>58</v>
      </c>
    </row>
    <row r="86" ht="15.75" customHeight="1">
      <c r="A86" s="2" t="s">
        <v>249</v>
      </c>
      <c r="B86" s="2">
        <v>21.0</v>
      </c>
      <c r="C86" s="2" t="s">
        <v>38</v>
      </c>
      <c r="D86" s="2" t="s">
        <v>50</v>
      </c>
      <c r="E86" s="36" t="s">
        <v>941</v>
      </c>
      <c r="F86" s="2" t="s">
        <v>122</v>
      </c>
      <c r="G86" s="37">
        <v>20.0</v>
      </c>
      <c r="H86" s="36" t="s">
        <v>124</v>
      </c>
      <c r="I86" s="2" t="s">
        <v>120</v>
      </c>
      <c r="J86" s="2" t="s">
        <v>36</v>
      </c>
      <c r="M86" s="49" t="s">
        <v>77</v>
      </c>
      <c r="N86" s="63">
        <v>11000.0</v>
      </c>
      <c r="O86" s="63">
        <v>8800.0</v>
      </c>
      <c r="P86" s="63">
        <v>13200.0</v>
      </c>
      <c r="Q86" s="64"/>
      <c r="T86" s="42" t="s">
        <v>652</v>
      </c>
      <c r="U86" s="55">
        <f t="shared" si="21"/>
        <v>1</v>
      </c>
    </row>
    <row r="87" ht="15.75" customHeight="1">
      <c r="A87" s="2" t="s">
        <v>251</v>
      </c>
      <c r="B87" s="2">
        <v>55.0</v>
      </c>
      <c r="C87" s="2" t="s">
        <v>26</v>
      </c>
      <c r="D87" s="2" t="s">
        <v>50</v>
      </c>
      <c r="E87" s="36" t="s">
        <v>939</v>
      </c>
      <c r="F87" s="2" t="s">
        <v>140</v>
      </c>
      <c r="G87" s="37">
        <v>20.0</v>
      </c>
      <c r="H87" s="36" t="s">
        <v>53</v>
      </c>
      <c r="I87" s="2" t="s">
        <v>48</v>
      </c>
      <c r="J87" s="2" t="s">
        <v>49</v>
      </c>
      <c r="M87" s="49" t="s">
        <v>40</v>
      </c>
      <c r="N87" s="63">
        <v>8000.0</v>
      </c>
      <c r="O87" s="63">
        <v>6400.0</v>
      </c>
      <c r="P87" s="63">
        <v>9600.0</v>
      </c>
      <c r="Q87" s="64"/>
      <c r="T87" s="42" t="s">
        <v>571</v>
      </c>
      <c r="U87" s="55">
        <f t="shared" si="21"/>
        <v>1</v>
      </c>
    </row>
    <row r="88" ht="15.75" customHeight="1">
      <c r="A88" s="2" t="s">
        <v>253</v>
      </c>
      <c r="B88" s="2">
        <v>31.0</v>
      </c>
      <c r="C88" s="2" t="s">
        <v>38</v>
      </c>
      <c r="D88" s="2" t="s">
        <v>25</v>
      </c>
      <c r="E88" s="36" t="s">
        <v>939</v>
      </c>
      <c r="F88" s="2" t="s">
        <v>96</v>
      </c>
      <c r="G88" s="37">
        <v>20.0</v>
      </c>
      <c r="H88" s="36" t="s">
        <v>53</v>
      </c>
      <c r="I88" s="2" t="s">
        <v>95</v>
      </c>
      <c r="J88" s="2" t="s">
        <v>59</v>
      </c>
      <c r="M88" s="49" t="s">
        <v>436</v>
      </c>
      <c r="N88" s="63">
        <v>8000.0</v>
      </c>
      <c r="O88" s="63">
        <v>6400.0</v>
      </c>
      <c r="P88" s="63">
        <v>9600.0</v>
      </c>
      <c r="Q88" s="64"/>
    </row>
    <row r="89" ht="15.75" customHeight="1">
      <c r="A89" s="2" t="s">
        <v>255</v>
      </c>
      <c r="B89" s="2">
        <v>40.0</v>
      </c>
      <c r="C89" s="2" t="s">
        <v>38</v>
      </c>
      <c r="D89" s="2" t="s">
        <v>25</v>
      </c>
      <c r="E89" s="36" t="s">
        <v>936</v>
      </c>
      <c r="F89" s="2" t="s">
        <v>28</v>
      </c>
      <c r="G89" s="37">
        <v>20.0</v>
      </c>
      <c r="H89" s="36" t="s">
        <v>30</v>
      </c>
      <c r="I89" s="2" t="s">
        <v>23</v>
      </c>
      <c r="J89" s="2" t="s">
        <v>49</v>
      </c>
      <c r="M89" s="49" t="s">
        <v>633</v>
      </c>
      <c r="N89" s="63">
        <v>8000.0</v>
      </c>
      <c r="O89" s="63">
        <v>6400.0</v>
      </c>
      <c r="P89" s="63">
        <v>9600.0</v>
      </c>
      <c r="Q89" s="64"/>
      <c r="T89" s="60" t="s">
        <v>949</v>
      </c>
      <c r="U89" s="60" t="s">
        <v>950</v>
      </c>
    </row>
    <row r="90" ht="15.75" customHeight="1">
      <c r="A90" s="2" t="s">
        <v>257</v>
      </c>
      <c r="B90" s="2">
        <v>36.0</v>
      </c>
      <c r="C90" s="2" t="s">
        <v>38</v>
      </c>
      <c r="D90" s="2" t="s">
        <v>50</v>
      </c>
      <c r="E90" s="36" t="s">
        <v>939</v>
      </c>
      <c r="F90" s="2" t="s">
        <v>140</v>
      </c>
      <c r="G90" s="37">
        <v>20.0</v>
      </c>
      <c r="H90" s="36" t="s">
        <v>53</v>
      </c>
      <c r="I90" s="2" t="s">
        <v>48</v>
      </c>
      <c r="J90" s="2" t="s">
        <v>49</v>
      </c>
      <c r="M90" s="49" t="s">
        <v>872</v>
      </c>
      <c r="N90" s="63">
        <v>8000.0</v>
      </c>
      <c r="O90" s="63">
        <v>6400.0</v>
      </c>
      <c r="P90" s="63">
        <v>9600.0</v>
      </c>
      <c r="Q90" s="64"/>
      <c r="T90" s="54" t="s">
        <v>24</v>
      </c>
      <c r="U90" s="55">
        <f t="shared" ref="U90:U101" si="24">COUNTIF(J$2:J$336,T90)</f>
        <v>60</v>
      </c>
    </row>
    <row r="91" ht="15.75" customHeight="1">
      <c r="A91" s="2" t="s">
        <v>259</v>
      </c>
      <c r="B91" s="2">
        <v>29.0</v>
      </c>
      <c r="C91" s="2" t="s">
        <v>38</v>
      </c>
      <c r="D91" s="2" t="s">
        <v>50</v>
      </c>
      <c r="E91" s="36" t="s">
        <v>939</v>
      </c>
      <c r="F91" s="2" t="s">
        <v>61</v>
      </c>
      <c r="G91" s="37">
        <v>25.0</v>
      </c>
      <c r="H91" s="36" t="s">
        <v>53</v>
      </c>
      <c r="I91" s="2" t="s">
        <v>87</v>
      </c>
      <c r="J91" s="2" t="s">
        <v>49</v>
      </c>
      <c r="M91" s="49" t="s">
        <v>96</v>
      </c>
      <c r="N91" s="63">
        <v>8000.0</v>
      </c>
      <c r="O91" s="63">
        <v>6400.0</v>
      </c>
      <c r="P91" s="63">
        <v>9600.0</v>
      </c>
      <c r="Q91" s="64"/>
      <c r="T91" s="54" t="s">
        <v>36</v>
      </c>
      <c r="U91" s="55">
        <f t="shared" si="24"/>
        <v>52</v>
      </c>
    </row>
    <row r="92" ht="15.75" customHeight="1">
      <c r="A92" s="2" t="s">
        <v>261</v>
      </c>
      <c r="B92" s="2">
        <v>59.0</v>
      </c>
      <c r="C92" s="2" t="s">
        <v>38</v>
      </c>
      <c r="D92" s="2" t="s">
        <v>37</v>
      </c>
      <c r="E92" s="36" t="s">
        <v>937</v>
      </c>
      <c r="F92" s="2" t="s">
        <v>40</v>
      </c>
      <c r="G92" s="37">
        <v>20.0</v>
      </c>
      <c r="H92" s="36" t="s">
        <v>30</v>
      </c>
      <c r="I92" s="2" t="s">
        <v>35</v>
      </c>
      <c r="J92" s="2" t="s">
        <v>49</v>
      </c>
      <c r="M92" s="49" t="s">
        <v>28</v>
      </c>
      <c r="N92" s="63">
        <v>7500.0</v>
      </c>
      <c r="O92" s="63">
        <v>6000.0</v>
      </c>
      <c r="P92" s="63">
        <v>9000.0</v>
      </c>
      <c r="Q92" s="64"/>
      <c r="T92" s="54" t="s">
        <v>49</v>
      </c>
      <c r="U92" s="55">
        <f t="shared" si="24"/>
        <v>124</v>
      </c>
    </row>
    <row r="93" ht="15.75" customHeight="1">
      <c r="A93" s="2" t="s">
        <v>263</v>
      </c>
      <c r="B93" s="2">
        <v>55.0</v>
      </c>
      <c r="C93" s="2" t="s">
        <v>38</v>
      </c>
      <c r="D93" s="2" t="s">
        <v>25</v>
      </c>
      <c r="E93" s="36" t="s">
        <v>939</v>
      </c>
      <c r="F93" s="2" t="s">
        <v>96</v>
      </c>
      <c r="G93" s="37">
        <v>20.0</v>
      </c>
      <c r="H93" s="36" t="s">
        <v>53</v>
      </c>
      <c r="I93" s="2" t="s">
        <v>95</v>
      </c>
      <c r="J93" s="2" t="s">
        <v>59</v>
      </c>
      <c r="M93" s="49" t="s">
        <v>122</v>
      </c>
      <c r="N93" s="63">
        <v>8000.0</v>
      </c>
      <c r="O93" s="63">
        <v>6400.0</v>
      </c>
      <c r="P93" s="63">
        <v>9600.0</v>
      </c>
      <c r="Q93" s="64"/>
      <c r="T93" s="54" t="s">
        <v>59</v>
      </c>
      <c r="U93" s="55">
        <f t="shared" si="24"/>
        <v>95</v>
      </c>
    </row>
    <row r="94" ht="15.75" customHeight="1">
      <c r="A94" s="2" t="s">
        <v>265</v>
      </c>
      <c r="B94" s="2">
        <v>51.0</v>
      </c>
      <c r="C94" s="2" t="s">
        <v>26</v>
      </c>
      <c r="D94" s="2" t="s">
        <v>37</v>
      </c>
      <c r="E94" s="36" t="s">
        <v>937</v>
      </c>
      <c r="F94" s="2" t="s">
        <v>40</v>
      </c>
      <c r="G94" s="37">
        <v>20.0</v>
      </c>
      <c r="H94" s="36" t="s">
        <v>30</v>
      </c>
      <c r="I94" s="2" t="s">
        <v>35</v>
      </c>
      <c r="J94" s="2" t="s">
        <v>59</v>
      </c>
      <c r="M94" s="49" t="s">
        <v>878</v>
      </c>
      <c r="N94" s="63">
        <v>6500.0</v>
      </c>
      <c r="O94" s="63">
        <v>5200.0</v>
      </c>
      <c r="P94" s="63">
        <v>7800.0</v>
      </c>
      <c r="Q94" s="64"/>
      <c r="T94" s="54" t="s">
        <v>43</v>
      </c>
      <c r="U94" s="55">
        <f t="shared" si="24"/>
        <v>1</v>
      </c>
    </row>
    <row r="95" ht="15.75" customHeight="1">
      <c r="A95" s="2" t="s">
        <v>267</v>
      </c>
      <c r="B95" s="2">
        <v>37.0</v>
      </c>
      <c r="C95" s="2" t="s">
        <v>38</v>
      </c>
      <c r="D95" s="2" t="s">
        <v>50</v>
      </c>
      <c r="E95" s="36" t="s">
        <v>941</v>
      </c>
      <c r="F95" s="2" t="s">
        <v>122</v>
      </c>
      <c r="G95" s="37">
        <v>20.0</v>
      </c>
      <c r="H95" s="36" t="s">
        <v>124</v>
      </c>
      <c r="I95" s="2" t="s">
        <v>120</v>
      </c>
      <c r="J95" s="2" t="s">
        <v>59</v>
      </c>
      <c r="M95" s="49" t="s">
        <v>880</v>
      </c>
      <c r="N95" s="63">
        <v>8000.0</v>
      </c>
      <c r="O95" s="63">
        <v>6400.0</v>
      </c>
      <c r="P95" s="63">
        <v>9600.0</v>
      </c>
      <c r="Q95" s="64"/>
      <c r="T95" s="54" t="s">
        <v>634</v>
      </c>
      <c r="U95" s="55">
        <f t="shared" si="24"/>
        <v>1</v>
      </c>
    </row>
    <row r="96" ht="15.75" customHeight="1">
      <c r="A96" s="2" t="s">
        <v>269</v>
      </c>
      <c r="B96" s="2">
        <v>53.0</v>
      </c>
      <c r="C96" s="2" t="s">
        <v>38</v>
      </c>
      <c r="D96" s="2" t="s">
        <v>37</v>
      </c>
      <c r="E96" s="36" t="s">
        <v>937</v>
      </c>
      <c r="F96" s="2" t="s">
        <v>40</v>
      </c>
      <c r="G96" s="37">
        <v>20.0</v>
      </c>
      <c r="H96" s="36" t="s">
        <v>30</v>
      </c>
      <c r="I96" s="2" t="s">
        <v>35</v>
      </c>
      <c r="J96" s="2" t="s">
        <v>24</v>
      </c>
      <c r="M96" s="49" t="s">
        <v>882</v>
      </c>
      <c r="N96" s="63">
        <v>8000.0</v>
      </c>
      <c r="O96" s="63">
        <v>6400.0</v>
      </c>
      <c r="P96" s="63">
        <v>9600.0</v>
      </c>
      <c r="Q96" s="64"/>
      <c r="T96" s="54" t="s">
        <v>759</v>
      </c>
      <c r="U96" s="55">
        <f t="shared" si="24"/>
        <v>1</v>
      </c>
    </row>
    <row r="97" ht="15.75" customHeight="1">
      <c r="A97" s="2" t="s">
        <v>271</v>
      </c>
      <c r="B97" s="2">
        <v>42.0</v>
      </c>
      <c r="C97" s="2" t="s">
        <v>38</v>
      </c>
      <c r="D97" s="2" t="s">
        <v>50</v>
      </c>
      <c r="E97" s="36" t="s">
        <v>940</v>
      </c>
      <c r="F97" s="2" t="s">
        <v>77</v>
      </c>
      <c r="G97" s="37">
        <v>20.0</v>
      </c>
      <c r="H97" s="36" t="s">
        <v>30</v>
      </c>
      <c r="I97" s="2" t="s">
        <v>76</v>
      </c>
      <c r="J97" s="2" t="s">
        <v>36</v>
      </c>
      <c r="M97" s="49" t="s">
        <v>61</v>
      </c>
      <c r="N97" s="63">
        <v>10000.0</v>
      </c>
      <c r="O97" s="63">
        <v>8000.0</v>
      </c>
      <c r="P97" s="63">
        <v>12000.0</v>
      </c>
      <c r="Q97" s="64"/>
      <c r="T97" s="54" t="s">
        <v>79</v>
      </c>
      <c r="U97" s="55">
        <f t="shared" si="24"/>
        <v>1</v>
      </c>
    </row>
    <row r="98" ht="15.75" customHeight="1">
      <c r="A98" s="2" t="s">
        <v>273</v>
      </c>
      <c r="B98" s="2">
        <v>58.0</v>
      </c>
      <c r="C98" s="2" t="s">
        <v>38</v>
      </c>
      <c r="D98" s="2" t="s">
        <v>50</v>
      </c>
      <c r="E98" s="36" t="s">
        <v>940</v>
      </c>
      <c r="F98" s="2" t="s">
        <v>77</v>
      </c>
      <c r="G98" s="37">
        <v>20.0</v>
      </c>
      <c r="H98" s="36" t="s">
        <v>30</v>
      </c>
      <c r="I98" s="2" t="s">
        <v>76</v>
      </c>
      <c r="J98" s="2" t="s">
        <v>49</v>
      </c>
      <c r="M98" s="49" t="s">
        <v>566</v>
      </c>
      <c r="N98" s="63">
        <v>8000.0</v>
      </c>
      <c r="O98" s="63">
        <v>6400.0</v>
      </c>
      <c r="P98" s="63">
        <v>9600.0</v>
      </c>
      <c r="Q98" s="64"/>
      <c r="T98" s="54" t="s">
        <v>31</v>
      </c>
      <c r="U98" s="55">
        <f t="shared" si="24"/>
        <v>0</v>
      </c>
    </row>
    <row r="99" ht="15.75" customHeight="1">
      <c r="A99" s="2" t="s">
        <v>275</v>
      </c>
      <c r="B99" s="2">
        <v>50.0</v>
      </c>
      <c r="C99" s="2" t="s">
        <v>26</v>
      </c>
      <c r="D99" s="2" t="s">
        <v>25</v>
      </c>
      <c r="E99" s="36" t="s">
        <v>936</v>
      </c>
      <c r="F99" s="2" t="s">
        <v>28</v>
      </c>
      <c r="G99" s="37">
        <v>20.0</v>
      </c>
      <c r="H99" s="36" t="s">
        <v>30</v>
      </c>
      <c r="I99" s="2" t="s">
        <v>23</v>
      </c>
      <c r="J99" s="2" t="s">
        <v>59</v>
      </c>
      <c r="M99" s="49" t="s">
        <v>140</v>
      </c>
      <c r="N99" s="63">
        <v>10500.0</v>
      </c>
      <c r="O99" s="63">
        <v>8400.0</v>
      </c>
      <c r="P99" s="63">
        <v>12600.0</v>
      </c>
      <c r="Q99" s="64"/>
      <c r="T99" s="54" t="s">
        <v>54</v>
      </c>
      <c r="U99" s="55">
        <f t="shared" si="24"/>
        <v>0</v>
      </c>
    </row>
    <row r="100" ht="15.75" customHeight="1">
      <c r="A100" s="2" t="s">
        <v>277</v>
      </c>
      <c r="B100" s="2">
        <v>43.0</v>
      </c>
      <c r="C100" s="2" t="s">
        <v>26</v>
      </c>
      <c r="D100" s="2" t="s">
        <v>25</v>
      </c>
      <c r="E100" s="36" t="s">
        <v>936</v>
      </c>
      <c r="F100" s="2" t="s">
        <v>28</v>
      </c>
      <c r="G100" s="37">
        <v>20.0</v>
      </c>
      <c r="H100" s="36" t="s">
        <v>30</v>
      </c>
      <c r="I100" s="2" t="s">
        <v>23</v>
      </c>
      <c r="J100" s="2" t="s">
        <v>24</v>
      </c>
      <c r="M100" s="49" t="s">
        <v>888</v>
      </c>
      <c r="N100" s="63">
        <v>8000.0</v>
      </c>
      <c r="O100" s="63">
        <v>6400.0</v>
      </c>
      <c r="P100" s="63">
        <v>9600.0</v>
      </c>
      <c r="Q100" s="64"/>
      <c r="T100" s="54" t="s">
        <v>141</v>
      </c>
      <c r="U100" s="55">
        <f t="shared" si="24"/>
        <v>0</v>
      </c>
    </row>
    <row r="101" ht="15.75" customHeight="1">
      <c r="A101" s="2" t="s">
        <v>279</v>
      </c>
      <c r="B101" s="2">
        <v>52.0</v>
      </c>
      <c r="C101" s="2" t="s">
        <v>38</v>
      </c>
      <c r="D101" s="2" t="s">
        <v>25</v>
      </c>
      <c r="E101" s="36" t="s">
        <v>936</v>
      </c>
      <c r="F101" s="2" t="s">
        <v>28</v>
      </c>
      <c r="G101" s="37">
        <v>20.0</v>
      </c>
      <c r="H101" s="36" t="s">
        <v>30</v>
      </c>
      <c r="I101" s="2" t="s">
        <v>23</v>
      </c>
      <c r="J101" s="2" t="s">
        <v>24</v>
      </c>
      <c r="M101" s="49" t="s">
        <v>52</v>
      </c>
      <c r="N101" s="63">
        <v>8000.0</v>
      </c>
      <c r="O101" s="63">
        <v>6400.0</v>
      </c>
      <c r="P101" s="63">
        <v>9600.0</v>
      </c>
      <c r="Q101" s="64"/>
      <c r="T101" s="54" t="s">
        <v>346</v>
      </c>
      <c r="U101" s="55">
        <f t="shared" si="24"/>
        <v>0</v>
      </c>
    </row>
    <row r="102" ht="15.75" customHeight="1">
      <c r="A102" s="2" t="s">
        <v>281</v>
      </c>
      <c r="B102" s="2">
        <v>57.0</v>
      </c>
      <c r="C102" s="2" t="s">
        <v>38</v>
      </c>
      <c r="D102" s="2" t="s">
        <v>50</v>
      </c>
      <c r="E102" s="36" t="s">
        <v>939</v>
      </c>
      <c r="F102" s="2" t="s">
        <v>140</v>
      </c>
      <c r="G102" s="37">
        <v>20.0</v>
      </c>
      <c r="H102" s="36" t="s">
        <v>53</v>
      </c>
      <c r="I102" s="2" t="s">
        <v>48</v>
      </c>
      <c r="J102" s="2" t="s">
        <v>36</v>
      </c>
    </row>
    <row r="103" ht="15.75" customHeight="1">
      <c r="A103" s="2" t="s">
        <v>283</v>
      </c>
      <c r="B103" s="2">
        <v>48.0</v>
      </c>
      <c r="C103" s="2" t="s">
        <v>38</v>
      </c>
      <c r="D103" s="2" t="s">
        <v>284</v>
      </c>
      <c r="E103" s="36" t="s">
        <v>939</v>
      </c>
      <c r="F103" s="2" t="s">
        <v>61</v>
      </c>
      <c r="G103" s="37">
        <v>25.0</v>
      </c>
      <c r="H103" s="36" t="s">
        <v>53</v>
      </c>
      <c r="I103" s="2" t="s">
        <v>87</v>
      </c>
      <c r="J103" s="2" t="s">
        <v>49</v>
      </c>
    </row>
    <row r="104" ht="15.75" customHeight="1">
      <c r="A104" s="2" t="s">
        <v>286</v>
      </c>
      <c r="B104" s="2">
        <v>42.0</v>
      </c>
      <c r="C104" s="2" t="s">
        <v>26</v>
      </c>
      <c r="D104" s="2" t="s">
        <v>25</v>
      </c>
      <c r="E104" s="36" t="s">
        <v>939</v>
      </c>
      <c r="F104" s="2" t="s">
        <v>96</v>
      </c>
      <c r="G104" s="37">
        <v>20.0</v>
      </c>
      <c r="H104" s="36" t="s">
        <v>53</v>
      </c>
      <c r="I104" s="2" t="s">
        <v>95</v>
      </c>
      <c r="J104" s="2" t="s">
        <v>59</v>
      </c>
    </row>
    <row r="105" ht="15.75" customHeight="1">
      <c r="A105" s="2" t="s">
        <v>288</v>
      </c>
      <c r="B105" s="2">
        <v>45.0</v>
      </c>
      <c r="C105" s="2" t="s">
        <v>38</v>
      </c>
      <c r="D105" s="2" t="s">
        <v>50</v>
      </c>
      <c r="E105" s="36" t="s">
        <v>940</v>
      </c>
      <c r="F105" s="2" t="s">
        <v>77</v>
      </c>
      <c r="G105" s="37">
        <v>20.0</v>
      </c>
      <c r="H105" s="36" t="s">
        <v>30</v>
      </c>
      <c r="I105" s="2" t="s">
        <v>76</v>
      </c>
      <c r="J105" s="2" t="s">
        <v>49</v>
      </c>
    </row>
    <row r="106" ht="15.75" customHeight="1">
      <c r="A106" s="2" t="s">
        <v>290</v>
      </c>
      <c r="B106" s="2">
        <v>19.0</v>
      </c>
      <c r="C106" s="2" t="s">
        <v>38</v>
      </c>
      <c r="D106" s="2" t="s">
        <v>25</v>
      </c>
      <c r="E106" s="36" t="s">
        <v>939</v>
      </c>
      <c r="F106" s="2" t="s">
        <v>96</v>
      </c>
      <c r="G106" s="37">
        <v>20.0</v>
      </c>
      <c r="H106" s="36" t="s">
        <v>53</v>
      </c>
      <c r="I106" s="2" t="s">
        <v>95</v>
      </c>
      <c r="J106" s="2" t="s">
        <v>49</v>
      </c>
    </row>
    <row r="107" ht="15.75" customHeight="1">
      <c r="A107" s="2" t="s">
        <v>292</v>
      </c>
      <c r="B107" s="2">
        <v>55.0</v>
      </c>
      <c r="C107" s="2" t="s">
        <v>38</v>
      </c>
      <c r="D107" s="2" t="s">
        <v>50</v>
      </c>
      <c r="E107" s="36" t="s">
        <v>939</v>
      </c>
      <c r="F107" s="2" t="s">
        <v>140</v>
      </c>
      <c r="G107" s="37">
        <v>20.0</v>
      </c>
      <c r="H107" s="36" t="s">
        <v>53</v>
      </c>
      <c r="I107" s="2" t="s">
        <v>48</v>
      </c>
      <c r="J107" s="2" t="s">
        <v>49</v>
      </c>
    </row>
    <row r="108" ht="15.75" customHeight="1">
      <c r="A108" s="2" t="s">
        <v>294</v>
      </c>
      <c r="B108" s="2">
        <v>22.0</v>
      </c>
      <c r="C108" s="2" t="s">
        <v>38</v>
      </c>
      <c r="D108" s="2" t="s">
        <v>50</v>
      </c>
      <c r="E108" s="36" t="s">
        <v>941</v>
      </c>
      <c r="F108" s="2" t="s">
        <v>122</v>
      </c>
      <c r="G108" s="37">
        <v>20.0</v>
      </c>
      <c r="H108" s="36" t="s">
        <v>124</v>
      </c>
      <c r="I108" s="2" t="s">
        <v>120</v>
      </c>
      <c r="J108" s="2" t="s">
        <v>49</v>
      </c>
    </row>
    <row r="109" ht="15.75" customHeight="1">
      <c r="A109" s="2" t="s">
        <v>296</v>
      </c>
      <c r="B109" s="2">
        <v>43.0</v>
      </c>
      <c r="C109" s="2" t="s">
        <v>38</v>
      </c>
      <c r="D109" s="2" t="s">
        <v>50</v>
      </c>
      <c r="E109" s="36" t="s">
        <v>940</v>
      </c>
      <c r="F109" s="2" t="s">
        <v>77</v>
      </c>
      <c r="G109" s="37">
        <v>20.0</v>
      </c>
      <c r="H109" s="36" t="s">
        <v>30</v>
      </c>
      <c r="I109" s="2" t="s">
        <v>76</v>
      </c>
      <c r="J109" s="2" t="s">
        <v>49</v>
      </c>
    </row>
    <row r="110" ht="15.75" customHeight="1">
      <c r="A110" s="2" t="s">
        <v>298</v>
      </c>
      <c r="B110" s="2">
        <v>42.0</v>
      </c>
      <c r="C110" s="2" t="s">
        <v>38</v>
      </c>
      <c r="D110" s="2" t="s">
        <v>50</v>
      </c>
      <c r="E110" s="36" t="s">
        <v>940</v>
      </c>
      <c r="F110" s="2" t="s">
        <v>77</v>
      </c>
      <c r="G110" s="37">
        <v>20.0</v>
      </c>
      <c r="H110" s="36" t="s">
        <v>30</v>
      </c>
      <c r="I110" s="2" t="s">
        <v>76</v>
      </c>
      <c r="J110" s="2" t="s">
        <v>49</v>
      </c>
    </row>
    <row r="111" ht="15.75" customHeight="1">
      <c r="A111" s="2" t="s">
        <v>300</v>
      </c>
      <c r="B111" s="2">
        <v>27.0</v>
      </c>
      <c r="C111" s="2" t="s">
        <v>38</v>
      </c>
      <c r="D111" s="2" t="s">
        <v>37</v>
      </c>
      <c r="E111" s="36" t="s">
        <v>937</v>
      </c>
      <c r="F111" s="2" t="s">
        <v>40</v>
      </c>
      <c r="G111" s="37">
        <v>20.0</v>
      </c>
      <c r="H111" s="36" t="s">
        <v>30</v>
      </c>
      <c r="I111" s="2" t="s">
        <v>35</v>
      </c>
      <c r="J111" s="2" t="s">
        <v>59</v>
      </c>
    </row>
    <row r="112" ht="15.75" customHeight="1">
      <c r="A112" s="2" t="s">
        <v>302</v>
      </c>
      <c r="B112" s="2">
        <v>26.0</v>
      </c>
      <c r="C112" s="2" t="s">
        <v>38</v>
      </c>
      <c r="D112" s="2" t="s">
        <v>25</v>
      </c>
      <c r="E112" s="36" t="s">
        <v>936</v>
      </c>
      <c r="F112" s="2" t="s">
        <v>28</v>
      </c>
      <c r="G112" s="37">
        <v>20.0</v>
      </c>
      <c r="H112" s="36" t="s">
        <v>30</v>
      </c>
      <c r="I112" s="2" t="s">
        <v>23</v>
      </c>
      <c r="J112" s="2" t="s">
        <v>59</v>
      </c>
    </row>
    <row r="113" ht="15.75" customHeight="1">
      <c r="A113" s="2" t="s">
        <v>304</v>
      </c>
      <c r="B113" s="2">
        <v>37.0</v>
      </c>
      <c r="C113" s="2" t="s">
        <v>26</v>
      </c>
      <c r="D113" s="2" t="s">
        <v>50</v>
      </c>
      <c r="E113" s="36" t="s">
        <v>939</v>
      </c>
      <c r="F113" s="2" t="s">
        <v>61</v>
      </c>
      <c r="G113" s="37">
        <v>25.0</v>
      </c>
      <c r="H113" s="36" t="s">
        <v>53</v>
      </c>
      <c r="I113" s="2" t="s">
        <v>58</v>
      </c>
      <c r="J113" s="2" t="s">
        <v>24</v>
      </c>
    </row>
    <row r="114" ht="15.75" customHeight="1">
      <c r="A114" s="2" t="s">
        <v>306</v>
      </c>
      <c r="B114" s="2">
        <v>43.0</v>
      </c>
      <c r="C114" s="2" t="s">
        <v>26</v>
      </c>
      <c r="D114" s="2" t="s">
        <v>50</v>
      </c>
      <c r="E114" s="36" t="s">
        <v>939</v>
      </c>
      <c r="F114" s="2" t="s">
        <v>61</v>
      </c>
      <c r="G114" s="37">
        <v>25.0</v>
      </c>
      <c r="H114" s="36" t="s">
        <v>53</v>
      </c>
      <c r="I114" s="2" t="s">
        <v>58</v>
      </c>
      <c r="J114" s="2" t="s">
        <v>24</v>
      </c>
    </row>
    <row r="115" ht="15.75" customHeight="1">
      <c r="A115" s="2" t="s">
        <v>308</v>
      </c>
      <c r="B115" s="2">
        <v>37.0</v>
      </c>
      <c r="C115" s="2" t="s">
        <v>26</v>
      </c>
      <c r="D115" s="2" t="s">
        <v>25</v>
      </c>
      <c r="E115" s="36" t="s">
        <v>939</v>
      </c>
      <c r="F115" s="2" t="s">
        <v>96</v>
      </c>
      <c r="G115" s="37">
        <v>20.0</v>
      </c>
      <c r="H115" s="36" t="s">
        <v>53</v>
      </c>
      <c r="I115" s="2" t="s">
        <v>95</v>
      </c>
      <c r="J115" s="2" t="s">
        <v>36</v>
      </c>
    </row>
    <row r="116" ht="15.75" customHeight="1">
      <c r="A116" s="2" t="s">
        <v>310</v>
      </c>
      <c r="B116" s="2">
        <v>40.0</v>
      </c>
      <c r="C116" s="2" t="s">
        <v>38</v>
      </c>
      <c r="D116" s="2" t="s">
        <v>37</v>
      </c>
      <c r="E116" s="36" t="s">
        <v>937</v>
      </c>
      <c r="F116" s="2" t="s">
        <v>40</v>
      </c>
      <c r="G116" s="37">
        <v>20.0</v>
      </c>
      <c r="H116" s="36" t="s">
        <v>30</v>
      </c>
      <c r="I116" s="2" t="s">
        <v>35</v>
      </c>
      <c r="J116" s="2" t="s">
        <v>49</v>
      </c>
    </row>
    <row r="117" ht="15.75" customHeight="1">
      <c r="A117" s="2" t="s">
        <v>312</v>
      </c>
      <c r="B117" s="2">
        <v>36.0</v>
      </c>
      <c r="C117" s="2" t="s">
        <v>38</v>
      </c>
      <c r="D117" s="2" t="s">
        <v>50</v>
      </c>
      <c r="E117" s="36" t="s">
        <v>941</v>
      </c>
      <c r="F117" s="2" t="s">
        <v>122</v>
      </c>
      <c r="G117" s="37">
        <v>20.0</v>
      </c>
      <c r="H117" s="36" t="s">
        <v>124</v>
      </c>
      <c r="I117" s="2" t="s">
        <v>120</v>
      </c>
      <c r="J117" s="2" t="s">
        <v>59</v>
      </c>
    </row>
    <row r="118" ht="15.75" customHeight="1">
      <c r="A118" s="2" t="s">
        <v>314</v>
      </c>
      <c r="B118" s="2">
        <v>58.0</v>
      </c>
      <c r="C118" s="2" t="s">
        <v>38</v>
      </c>
      <c r="D118" s="2" t="s">
        <v>50</v>
      </c>
      <c r="E118" s="36" t="s">
        <v>940</v>
      </c>
      <c r="F118" s="2" t="s">
        <v>77</v>
      </c>
      <c r="G118" s="37">
        <v>20.0</v>
      </c>
      <c r="H118" s="36" t="s">
        <v>30</v>
      </c>
      <c r="I118" s="2" t="s">
        <v>76</v>
      </c>
      <c r="J118" s="2" t="s">
        <v>36</v>
      </c>
    </row>
    <row r="119" ht="15.75" customHeight="1">
      <c r="A119" s="2" t="s">
        <v>316</v>
      </c>
      <c r="B119" s="2">
        <v>58.0</v>
      </c>
      <c r="C119" s="2" t="s">
        <v>38</v>
      </c>
      <c r="D119" s="2" t="s">
        <v>50</v>
      </c>
      <c r="E119" s="36" t="s">
        <v>940</v>
      </c>
      <c r="F119" s="2" t="s">
        <v>77</v>
      </c>
      <c r="G119" s="37">
        <v>20.0</v>
      </c>
      <c r="H119" s="36" t="s">
        <v>30</v>
      </c>
      <c r="I119" s="2" t="s">
        <v>76</v>
      </c>
      <c r="J119" s="2" t="s">
        <v>49</v>
      </c>
    </row>
    <row r="120" ht="15.75" customHeight="1">
      <c r="A120" s="2" t="s">
        <v>318</v>
      </c>
      <c r="B120" s="2">
        <v>39.0</v>
      </c>
      <c r="C120" s="2" t="s">
        <v>38</v>
      </c>
      <c r="D120" s="2" t="s">
        <v>50</v>
      </c>
      <c r="E120" s="36" t="s">
        <v>940</v>
      </c>
      <c r="F120" s="2" t="s">
        <v>77</v>
      </c>
      <c r="G120" s="37">
        <v>20.0</v>
      </c>
      <c r="H120" s="36" t="s">
        <v>30</v>
      </c>
      <c r="I120" s="2" t="s">
        <v>76</v>
      </c>
      <c r="J120" s="2" t="s">
        <v>59</v>
      </c>
    </row>
    <row r="121" ht="15.75" customHeight="1">
      <c r="A121" s="2" t="s">
        <v>320</v>
      </c>
      <c r="B121" s="2">
        <v>41.0</v>
      </c>
      <c r="C121" s="2" t="s">
        <v>38</v>
      </c>
      <c r="D121" s="2" t="s">
        <v>50</v>
      </c>
      <c r="E121" s="36" t="s">
        <v>941</v>
      </c>
      <c r="F121" s="2" t="s">
        <v>122</v>
      </c>
      <c r="G121" s="37">
        <v>20.0</v>
      </c>
      <c r="H121" s="36" t="s">
        <v>124</v>
      </c>
      <c r="I121" s="2" t="s">
        <v>120</v>
      </c>
      <c r="J121" s="2" t="s">
        <v>49</v>
      </c>
    </row>
    <row r="122" ht="15.75" customHeight="1">
      <c r="A122" s="2" t="s">
        <v>322</v>
      </c>
      <c r="B122" s="2">
        <v>42.0</v>
      </c>
      <c r="C122" s="2" t="s">
        <v>38</v>
      </c>
      <c r="D122" s="2" t="s">
        <v>25</v>
      </c>
      <c r="E122" s="36" t="s">
        <v>936</v>
      </c>
      <c r="F122" s="2" t="s">
        <v>28</v>
      </c>
      <c r="G122" s="37">
        <v>20.0</v>
      </c>
      <c r="H122" s="36" t="s">
        <v>30</v>
      </c>
      <c r="I122" s="2" t="s">
        <v>23</v>
      </c>
      <c r="J122" s="2" t="s">
        <v>49</v>
      </c>
    </row>
    <row r="123" ht="15.75" customHeight="1">
      <c r="A123" s="2" t="s">
        <v>324</v>
      </c>
      <c r="B123" s="2">
        <v>42.0</v>
      </c>
      <c r="C123" s="2" t="s">
        <v>26</v>
      </c>
      <c r="D123" s="2" t="s">
        <v>50</v>
      </c>
      <c r="E123" s="36" t="s">
        <v>939</v>
      </c>
      <c r="F123" s="2" t="s">
        <v>61</v>
      </c>
      <c r="G123" s="37">
        <v>25.0</v>
      </c>
      <c r="H123" s="36" t="s">
        <v>53</v>
      </c>
      <c r="I123" s="2" t="s">
        <v>58</v>
      </c>
      <c r="J123" s="2" t="s">
        <v>49</v>
      </c>
    </row>
    <row r="124" ht="15.75" customHeight="1">
      <c r="A124" s="2" t="s">
        <v>326</v>
      </c>
      <c r="B124" s="2">
        <v>51.0</v>
      </c>
      <c r="C124" s="2" t="s">
        <v>38</v>
      </c>
      <c r="D124" s="2" t="s">
        <v>25</v>
      </c>
      <c r="E124" s="36" t="s">
        <v>936</v>
      </c>
      <c r="F124" s="2" t="s">
        <v>28</v>
      </c>
      <c r="G124" s="37">
        <v>20.0</v>
      </c>
      <c r="H124" s="36" t="s">
        <v>30</v>
      </c>
      <c r="I124" s="2" t="s">
        <v>23</v>
      </c>
      <c r="J124" s="2" t="s">
        <v>49</v>
      </c>
    </row>
    <row r="125" ht="15.75" customHeight="1">
      <c r="A125" s="2" t="s">
        <v>328</v>
      </c>
      <c r="B125" s="2">
        <v>26.0</v>
      </c>
      <c r="C125" s="2" t="s">
        <v>38</v>
      </c>
      <c r="D125" s="2" t="s">
        <v>25</v>
      </c>
      <c r="E125" s="36" t="s">
        <v>937</v>
      </c>
      <c r="F125" s="2" t="s">
        <v>122</v>
      </c>
      <c r="G125" s="37">
        <v>20.0</v>
      </c>
      <c r="H125" s="36" t="s">
        <v>30</v>
      </c>
      <c r="I125" s="2" t="s">
        <v>120</v>
      </c>
      <c r="J125" s="2" t="s">
        <v>59</v>
      </c>
    </row>
    <row r="126" ht="15.75" customHeight="1">
      <c r="A126" s="2" t="s">
        <v>331</v>
      </c>
      <c r="B126" s="2">
        <v>18.0</v>
      </c>
      <c r="C126" s="2" t="s">
        <v>38</v>
      </c>
      <c r="D126" s="2" t="s">
        <v>25</v>
      </c>
      <c r="E126" s="36" t="s">
        <v>939</v>
      </c>
      <c r="F126" s="2" t="s">
        <v>96</v>
      </c>
      <c r="G126" s="37">
        <v>20.0</v>
      </c>
      <c r="H126" s="36" t="s">
        <v>53</v>
      </c>
      <c r="I126" s="2" t="s">
        <v>95</v>
      </c>
      <c r="J126" s="2" t="s">
        <v>59</v>
      </c>
    </row>
    <row r="127" ht="15.75" customHeight="1">
      <c r="A127" s="2" t="s">
        <v>333</v>
      </c>
      <c r="B127" s="2">
        <v>59.0</v>
      </c>
      <c r="C127" s="2" t="s">
        <v>38</v>
      </c>
      <c r="D127" s="2" t="s">
        <v>25</v>
      </c>
      <c r="E127" s="36" t="s">
        <v>936</v>
      </c>
      <c r="F127" s="2" t="s">
        <v>28</v>
      </c>
      <c r="G127" s="37">
        <v>20.0</v>
      </c>
      <c r="H127" s="36" t="s">
        <v>30</v>
      </c>
      <c r="I127" s="2" t="s">
        <v>23</v>
      </c>
      <c r="J127" s="2" t="s">
        <v>59</v>
      </c>
    </row>
    <row r="128" ht="15.75" customHeight="1">
      <c r="A128" s="2" t="s">
        <v>335</v>
      </c>
      <c r="B128" s="2">
        <v>54.0</v>
      </c>
      <c r="C128" s="2" t="s">
        <v>38</v>
      </c>
      <c r="D128" s="2" t="s">
        <v>25</v>
      </c>
      <c r="E128" s="36" t="s">
        <v>939</v>
      </c>
      <c r="F128" s="2" t="s">
        <v>96</v>
      </c>
      <c r="G128" s="37">
        <v>20.0</v>
      </c>
      <c r="H128" s="36" t="s">
        <v>53</v>
      </c>
      <c r="I128" s="2" t="s">
        <v>95</v>
      </c>
      <c r="J128" s="2" t="s">
        <v>24</v>
      </c>
    </row>
    <row r="129" ht="15.75" customHeight="1">
      <c r="A129" s="2" t="s">
        <v>337</v>
      </c>
      <c r="B129" s="2">
        <v>57.0</v>
      </c>
      <c r="C129" s="2" t="s">
        <v>38</v>
      </c>
      <c r="D129" s="2" t="s">
        <v>284</v>
      </c>
      <c r="E129" s="36" t="s">
        <v>939</v>
      </c>
      <c r="F129" s="2" t="s">
        <v>61</v>
      </c>
      <c r="G129" s="37">
        <v>25.0</v>
      </c>
      <c r="H129" s="36" t="s">
        <v>53</v>
      </c>
      <c r="I129" s="2" t="s">
        <v>87</v>
      </c>
      <c r="J129" s="2" t="s">
        <v>36</v>
      </c>
    </row>
    <row r="130" ht="15.75" customHeight="1">
      <c r="A130" s="2" t="s">
        <v>339</v>
      </c>
      <c r="B130" s="2">
        <v>30.0</v>
      </c>
      <c r="C130" s="2" t="s">
        <v>38</v>
      </c>
      <c r="D130" s="2" t="s">
        <v>50</v>
      </c>
      <c r="E130" s="36" t="s">
        <v>936</v>
      </c>
      <c r="F130" s="2" t="s">
        <v>28</v>
      </c>
      <c r="G130" s="37">
        <v>20.0</v>
      </c>
      <c r="H130" s="36" t="s">
        <v>30</v>
      </c>
      <c r="I130" s="2" t="s">
        <v>23</v>
      </c>
      <c r="J130" s="2" t="s">
        <v>49</v>
      </c>
    </row>
    <row r="131" ht="15.75" customHeight="1">
      <c r="A131" s="2" t="s">
        <v>341</v>
      </c>
      <c r="B131" s="2">
        <v>22.0</v>
      </c>
      <c r="C131" s="2" t="s">
        <v>38</v>
      </c>
      <c r="D131" s="2" t="s">
        <v>284</v>
      </c>
      <c r="E131" s="36" t="s">
        <v>939</v>
      </c>
      <c r="F131" s="2" t="s">
        <v>61</v>
      </c>
      <c r="G131" s="37">
        <v>25.0</v>
      </c>
      <c r="H131" s="36" t="s">
        <v>53</v>
      </c>
      <c r="I131" s="2" t="s">
        <v>87</v>
      </c>
      <c r="J131" s="2" t="s">
        <v>59</v>
      </c>
    </row>
    <row r="132" ht="15.75" customHeight="1">
      <c r="A132" s="2" t="s">
        <v>343</v>
      </c>
      <c r="B132" s="2">
        <v>20.0</v>
      </c>
      <c r="C132" s="2" t="s">
        <v>38</v>
      </c>
      <c r="D132" s="2" t="s">
        <v>284</v>
      </c>
      <c r="E132" s="36" t="s">
        <v>939</v>
      </c>
      <c r="F132" s="2" t="s">
        <v>61</v>
      </c>
      <c r="G132" s="37">
        <v>25.0</v>
      </c>
      <c r="H132" s="36" t="s">
        <v>53</v>
      </c>
      <c r="I132" s="2" t="s">
        <v>87</v>
      </c>
      <c r="J132" s="2" t="s">
        <v>24</v>
      </c>
    </row>
    <row r="133" ht="15.75" customHeight="1">
      <c r="A133" s="2" t="s">
        <v>345</v>
      </c>
      <c r="B133" s="2">
        <v>51.0</v>
      </c>
      <c r="C133" s="2" t="s">
        <v>26</v>
      </c>
      <c r="D133" s="2" t="s">
        <v>25</v>
      </c>
      <c r="E133" s="36" t="s">
        <v>939</v>
      </c>
      <c r="F133" s="2" t="s">
        <v>61</v>
      </c>
      <c r="G133" s="37">
        <v>25.0</v>
      </c>
      <c r="H133" s="36" t="s">
        <v>53</v>
      </c>
      <c r="I133" s="2" t="s">
        <v>58</v>
      </c>
      <c r="J133" s="2" t="s">
        <v>24</v>
      </c>
    </row>
    <row r="134" ht="15.75" customHeight="1">
      <c r="A134" s="2" t="s">
        <v>349</v>
      </c>
      <c r="B134" s="2">
        <v>55.0</v>
      </c>
      <c r="C134" s="2" t="s">
        <v>38</v>
      </c>
      <c r="D134" s="2" t="s">
        <v>50</v>
      </c>
      <c r="E134" s="36" t="s">
        <v>936</v>
      </c>
      <c r="F134" s="2" t="s">
        <v>28</v>
      </c>
      <c r="G134" s="37">
        <v>20.0</v>
      </c>
      <c r="H134" s="36" t="s">
        <v>30</v>
      </c>
      <c r="I134" s="2" t="s">
        <v>23</v>
      </c>
      <c r="J134" s="2" t="s">
        <v>36</v>
      </c>
    </row>
    <row r="135" ht="15.75" customHeight="1">
      <c r="A135" s="2" t="s">
        <v>351</v>
      </c>
      <c r="B135" s="2">
        <v>54.0</v>
      </c>
      <c r="C135" s="2" t="s">
        <v>38</v>
      </c>
      <c r="D135" s="2" t="s">
        <v>50</v>
      </c>
      <c r="E135" s="36" t="s">
        <v>939</v>
      </c>
      <c r="F135" s="2" t="s">
        <v>140</v>
      </c>
      <c r="G135" s="37">
        <v>20.0</v>
      </c>
      <c r="H135" s="36" t="s">
        <v>53</v>
      </c>
      <c r="I135" s="2" t="s">
        <v>48</v>
      </c>
      <c r="J135" s="2" t="s">
        <v>49</v>
      </c>
    </row>
    <row r="136" ht="15.75" customHeight="1">
      <c r="A136" s="2" t="s">
        <v>353</v>
      </c>
      <c r="B136" s="2">
        <v>45.0</v>
      </c>
      <c r="C136" s="2" t="s">
        <v>38</v>
      </c>
      <c r="D136" s="2" t="s">
        <v>25</v>
      </c>
      <c r="E136" s="36" t="s">
        <v>939</v>
      </c>
      <c r="F136" s="2" t="s">
        <v>61</v>
      </c>
      <c r="G136" s="37">
        <v>25.0</v>
      </c>
      <c r="H136" s="36" t="s">
        <v>53</v>
      </c>
      <c r="I136" s="2" t="s">
        <v>58</v>
      </c>
      <c r="J136" s="2" t="s">
        <v>59</v>
      </c>
    </row>
    <row r="137" ht="15.75" customHeight="1">
      <c r="A137" s="2" t="s">
        <v>355</v>
      </c>
      <c r="B137" s="2">
        <v>36.0</v>
      </c>
      <c r="C137" s="2" t="s">
        <v>38</v>
      </c>
      <c r="D137" s="2" t="s">
        <v>50</v>
      </c>
      <c r="E137" s="36" t="s">
        <v>936</v>
      </c>
      <c r="F137" s="2" t="s">
        <v>28</v>
      </c>
      <c r="G137" s="37">
        <v>20.0</v>
      </c>
      <c r="H137" s="36" t="s">
        <v>30</v>
      </c>
      <c r="I137" s="2" t="s">
        <v>23</v>
      </c>
      <c r="J137" s="2" t="s">
        <v>49</v>
      </c>
    </row>
    <row r="138" ht="15.75" customHeight="1">
      <c r="A138" s="2" t="s">
        <v>357</v>
      </c>
      <c r="B138" s="2">
        <v>20.0</v>
      </c>
      <c r="C138" s="2" t="s">
        <v>26</v>
      </c>
      <c r="D138" s="2" t="s">
        <v>25</v>
      </c>
      <c r="E138" s="36" t="s">
        <v>939</v>
      </c>
      <c r="F138" s="2" t="s">
        <v>61</v>
      </c>
      <c r="G138" s="37">
        <v>25.0</v>
      </c>
      <c r="H138" s="36" t="s">
        <v>53</v>
      </c>
      <c r="I138" s="2" t="s">
        <v>58</v>
      </c>
      <c r="J138" s="2" t="s">
        <v>49</v>
      </c>
    </row>
    <row r="139" ht="15.75" customHeight="1">
      <c r="A139" s="2" t="s">
        <v>359</v>
      </c>
      <c r="B139" s="2">
        <v>25.0</v>
      </c>
      <c r="C139" s="2" t="s">
        <v>38</v>
      </c>
      <c r="D139" s="2" t="s">
        <v>25</v>
      </c>
      <c r="E139" s="36" t="s">
        <v>939</v>
      </c>
      <c r="F139" s="2" t="s">
        <v>61</v>
      </c>
      <c r="G139" s="37">
        <v>25.0</v>
      </c>
      <c r="H139" s="36" t="s">
        <v>53</v>
      </c>
      <c r="I139" s="2" t="s">
        <v>58</v>
      </c>
      <c r="J139" s="2" t="s">
        <v>49</v>
      </c>
    </row>
    <row r="140" ht="15.75" customHeight="1">
      <c r="A140" s="2" t="s">
        <v>361</v>
      </c>
      <c r="B140" s="2">
        <v>33.0</v>
      </c>
      <c r="C140" s="2" t="s">
        <v>38</v>
      </c>
      <c r="D140" s="2" t="s">
        <v>37</v>
      </c>
      <c r="E140" s="36" t="s">
        <v>937</v>
      </c>
      <c r="F140" s="2" t="s">
        <v>40</v>
      </c>
      <c r="G140" s="37">
        <v>20.0</v>
      </c>
      <c r="H140" s="36" t="s">
        <v>30</v>
      </c>
      <c r="I140" s="2" t="s">
        <v>35</v>
      </c>
      <c r="J140" s="2" t="s">
        <v>49</v>
      </c>
    </row>
    <row r="141" ht="15.75" customHeight="1">
      <c r="A141" s="2" t="s">
        <v>363</v>
      </c>
      <c r="B141" s="2">
        <v>55.0</v>
      </c>
      <c r="C141" s="2" t="s">
        <v>38</v>
      </c>
      <c r="D141" s="2" t="s">
        <v>50</v>
      </c>
      <c r="E141" s="36" t="s">
        <v>939</v>
      </c>
      <c r="F141" s="2" t="s">
        <v>140</v>
      </c>
      <c r="G141" s="37">
        <v>20.0</v>
      </c>
      <c r="H141" s="36" t="s">
        <v>53</v>
      </c>
      <c r="I141" s="2" t="s">
        <v>48</v>
      </c>
      <c r="J141" s="2" t="s">
        <v>49</v>
      </c>
    </row>
    <row r="142" ht="15.75" customHeight="1">
      <c r="A142" s="2" t="s">
        <v>365</v>
      </c>
      <c r="B142" s="2">
        <v>35.0</v>
      </c>
      <c r="C142" s="2" t="s">
        <v>26</v>
      </c>
      <c r="D142" s="2" t="s">
        <v>25</v>
      </c>
      <c r="E142" s="36" t="s">
        <v>939</v>
      </c>
      <c r="F142" s="2" t="s">
        <v>61</v>
      </c>
      <c r="G142" s="37">
        <v>25.0</v>
      </c>
      <c r="H142" s="36" t="s">
        <v>53</v>
      </c>
      <c r="I142" s="2" t="s">
        <v>58</v>
      </c>
      <c r="J142" s="2" t="s">
        <v>49</v>
      </c>
    </row>
    <row r="143" ht="15.75" customHeight="1">
      <c r="A143" s="2" t="s">
        <v>367</v>
      </c>
      <c r="B143" s="2">
        <v>25.0</v>
      </c>
      <c r="C143" s="2" t="s">
        <v>38</v>
      </c>
      <c r="D143" s="2" t="s">
        <v>25</v>
      </c>
      <c r="E143" s="36" t="s">
        <v>937</v>
      </c>
      <c r="F143" s="2" t="s">
        <v>122</v>
      </c>
      <c r="G143" s="37">
        <v>20.0</v>
      </c>
      <c r="H143" s="36" t="s">
        <v>30</v>
      </c>
      <c r="I143" s="2" t="s">
        <v>120</v>
      </c>
      <c r="J143" s="2" t="s">
        <v>59</v>
      </c>
    </row>
    <row r="144" ht="15.75" customHeight="1">
      <c r="A144" s="2" t="s">
        <v>369</v>
      </c>
      <c r="B144" s="2">
        <v>57.0</v>
      </c>
      <c r="C144" s="2" t="s">
        <v>38</v>
      </c>
      <c r="D144" s="2" t="s">
        <v>50</v>
      </c>
      <c r="E144" s="36" t="s">
        <v>939</v>
      </c>
      <c r="F144" s="2" t="s">
        <v>140</v>
      </c>
      <c r="G144" s="37">
        <v>20.0</v>
      </c>
      <c r="H144" s="36" t="s">
        <v>53</v>
      </c>
      <c r="I144" s="2" t="s">
        <v>48</v>
      </c>
      <c r="J144" s="2" t="s">
        <v>59</v>
      </c>
    </row>
    <row r="145" ht="15.75" customHeight="1">
      <c r="A145" s="2" t="s">
        <v>371</v>
      </c>
      <c r="B145" s="2">
        <v>32.0</v>
      </c>
      <c r="C145" s="2" t="s">
        <v>38</v>
      </c>
      <c r="D145" s="2" t="s">
        <v>25</v>
      </c>
      <c r="E145" s="36" t="s">
        <v>939</v>
      </c>
      <c r="F145" s="2" t="s">
        <v>96</v>
      </c>
      <c r="G145" s="37">
        <v>20.0</v>
      </c>
      <c r="H145" s="36" t="s">
        <v>53</v>
      </c>
      <c r="I145" s="2" t="s">
        <v>95</v>
      </c>
      <c r="J145" s="2" t="s">
        <v>24</v>
      </c>
    </row>
    <row r="146" ht="15.75" customHeight="1">
      <c r="A146" s="2" t="s">
        <v>373</v>
      </c>
      <c r="B146" s="2">
        <v>46.0</v>
      </c>
      <c r="C146" s="2" t="s">
        <v>26</v>
      </c>
      <c r="D146" s="2" t="s">
        <v>50</v>
      </c>
      <c r="E146" s="36" t="s">
        <v>936</v>
      </c>
      <c r="F146" s="2" t="s">
        <v>28</v>
      </c>
      <c r="G146" s="37">
        <v>20.0</v>
      </c>
      <c r="H146" s="36" t="s">
        <v>30</v>
      </c>
      <c r="I146" s="2" t="s">
        <v>23</v>
      </c>
      <c r="J146" s="2" t="s">
        <v>24</v>
      </c>
    </row>
    <row r="147" ht="15.75" customHeight="1">
      <c r="A147" s="2" t="s">
        <v>375</v>
      </c>
      <c r="B147" s="2">
        <v>47.0</v>
      </c>
      <c r="C147" s="2" t="s">
        <v>38</v>
      </c>
      <c r="D147" s="2" t="s">
        <v>50</v>
      </c>
      <c r="E147" s="36" t="s">
        <v>939</v>
      </c>
      <c r="F147" s="2" t="s">
        <v>140</v>
      </c>
      <c r="G147" s="37">
        <v>20.0</v>
      </c>
      <c r="H147" s="36" t="s">
        <v>53</v>
      </c>
      <c r="I147" s="2" t="s">
        <v>48</v>
      </c>
      <c r="J147" s="2" t="s">
        <v>36</v>
      </c>
    </row>
    <row r="148" ht="15.75" customHeight="1">
      <c r="A148" s="2" t="s">
        <v>377</v>
      </c>
      <c r="B148" s="2">
        <v>22.0</v>
      </c>
      <c r="C148" s="2" t="s">
        <v>38</v>
      </c>
      <c r="D148" s="2" t="s">
        <v>25</v>
      </c>
      <c r="E148" s="36" t="s">
        <v>937</v>
      </c>
      <c r="F148" s="2" t="s">
        <v>122</v>
      </c>
      <c r="G148" s="37">
        <v>20.0</v>
      </c>
      <c r="H148" s="36" t="s">
        <v>30</v>
      </c>
      <c r="I148" s="2" t="s">
        <v>120</v>
      </c>
      <c r="J148" s="2" t="s">
        <v>49</v>
      </c>
    </row>
    <row r="149" ht="15.75" customHeight="1">
      <c r="A149" s="2" t="s">
        <v>379</v>
      </c>
      <c r="B149" s="2">
        <v>27.0</v>
      </c>
      <c r="C149" s="2" t="s">
        <v>38</v>
      </c>
      <c r="D149" s="2" t="s">
        <v>50</v>
      </c>
      <c r="E149" s="36" t="s">
        <v>939</v>
      </c>
      <c r="F149" s="2" t="s">
        <v>140</v>
      </c>
      <c r="G149" s="37">
        <v>20.0</v>
      </c>
      <c r="H149" s="36" t="s">
        <v>53</v>
      </c>
      <c r="I149" s="2" t="s">
        <v>48</v>
      </c>
      <c r="J149" s="2" t="s">
        <v>59</v>
      </c>
    </row>
    <row r="150" ht="15.75" customHeight="1">
      <c r="A150" s="2" t="s">
        <v>381</v>
      </c>
      <c r="B150" s="2">
        <v>46.0</v>
      </c>
      <c r="C150" s="2" t="s">
        <v>26</v>
      </c>
      <c r="D150" s="2" t="s">
        <v>25</v>
      </c>
      <c r="E150" s="36" t="s">
        <v>939</v>
      </c>
      <c r="F150" s="2" t="s">
        <v>96</v>
      </c>
      <c r="G150" s="37">
        <v>20.0</v>
      </c>
      <c r="H150" s="36" t="s">
        <v>53</v>
      </c>
      <c r="I150" s="2" t="s">
        <v>95</v>
      </c>
      <c r="J150" s="2" t="s">
        <v>24</v>
      </c>
    </row>
    <row r="151" ht="15.75" customHeight="1">
      <c r="A151" s="2" t="s">
        <v>383</v>
      </c>
      <c r="B151" s="2">
        <v>18.0</v>
      </c>
      <c r="C151" s="2" t="s">
        <v>38</v>
      </c>
      <c r="D151" s="2" t="s">
        <v>25</v>
      </c>
      <c r="E151" s="36" t="s">
        <v>937</v>
      </c>
      <c r="F151" s="2" t="s">
        <v>122</v>
      </c>
      <c r="G151" s="37">
        <v>20.0</v>
      </c>
      <c r="H151" s="36" t="s">
        <v>30</v>
      </c>
      <c r="I151" s="2" t="s">
        <v>120</v>
      </c>
      <c r="J151" s="2" t="s">
        <v>36</v>
      </c>
    </row>
    <row r="152" ht="15.75" customHeight="1">
      <c r="A152" s="2" t="s">
        <v>385</v>
      </c>
      <c r="B152" s="2">
        <v>50.0</v>
      </c>
      <c r="C152" s="2" t="s">
        <v>38</v>
      </c>
      <c r="D152" s="2" t="s">
        <v>25</v>
      </c>
      <c r="E152" s="36" t="s">
        <v>939</v>
      </c>
      <c r="F152" s="2" t="s">
        <v>61</v>
      </c>
      <c r="G152" s="37">
        <v>25.0</v>
      </c>
      <c r="H152" s="36" t="s">
        <v>53</v>
      </c>
      <c r="I152" s="2" t="s">
        <v>58</v>
      </c>
      <c r="J152" s="2" t="s">
        <v>49</v>
      </c>
    </row>
    <row r="153" ht="15.75" customHeight="1">
      <c r="A153" s="2" t="s">
        <v>387</v>
      </c>
      <c r="B153" s="2">
        <v>48.0</v>
      </c>
      <c r="C153" s="2" t="s">
        <v>38</v>
      </c>
      <c r="D153" s="2" t="s">
        <v>25</v>
      </c>
      <c r="E153" s="36" t="s">
        <v>937</v>
      </c>
      <c r="F153" s="2" t="s">
        <v>122</v>
      </c>
      <c r="G153" s="37">
        <v>20.0</v>
      </c>
      <c r="H153" s="36" t="s">
        <v>30</v>
      </c>
      <c r="I153" s="2" t="s">
        <v>120</v>
      </c>
      <c r="J153" s="2" t="s">
        <v>59</v>
      </c>
    </row>
    <row r="154" ht="15.75" customHeight="1">
      <c r="A154" s="2" t="s">
        <v>389</v>
      </c>
      <c r="B154" s="2">
        <v>52.0</v>
      </c>
      <c r="C154" s="2" t="s">
        <v>38</v>
      </c>
      <c r="D154" s="2" t="s">
        <v>50</v>
      </c>
      <c r="E154" s="36" t="s">
        <v>940</v>
      </c>
      <c r="F154" s="2" t="s">
        <v>77</v>
      </c>
      <c r="G154" s="37">
        <v>20.0</v>
      </c>
      <c r="H154" s="36" t="s">
        <v>30</v>
      </c>
      <c r="I154" s="2" t="s">
        <v>76</v>
      </c>
      <c r="J154" s="2" t="s">
        <v>49</v>
      </c>
    </row>
    <row r="155" ht="15.75" customHeight="1">
      <c r="A155" s="2" t="s">
        <v>391</v>
      </c>
      <c r="B155" s="2">
        <v>51.0</v>
      </c>
      <c r="C155" s="2" t="s">
        <v>26</v>
      </c>
      <c r="D155" s="2" t="s">
        <v>25</v>
      </c>
      <c r="E155" s="36" t="s">
        <v>939</v>
      </c>
      <c r="F155" s="2" t="s">
        <v>61</v>
      </c>
      <c r="G155" s="37">
        <v>25.0</v>
      </c>
      <c r="H155" s="36" t="s">
        <v>53</v>
      </c>
      <c r="I155" s="2" t="s">
        <v>87</v>
      </c>
      <c r="J155" s="2" t="s">
        <v>49</v>
      </c>
    </row>
    <row r="156" ht="15.75" customHeight="1">
      <c r="A156" s="2" t="s">
        <v>393</v>
      </c>
      <c r="B156" s="2">
        <v>36.0</v>
      </c>
      <c r="C156" s="2" t="s">
        <v>38</v>
      </c>
      <c r="D156" s="2" t="s">
        <v>50</v>
      </c>
      <c r="E156" s="36" t="s">
        <v>939</v>
      </c>
      <c r="F156" s="2" t="s">
        <v>140</v>
      </c>
      <c r="G156" s="37">
        <v>20.0</v>
      </c>
      <c r="H156" s="36" t="s">
        <v>53</v>
      </c>
      <c r="I156" s="2" t="s">
        <v>48</v>
      </c>
      <c r="J156" s="2" t="s">
        <v>49</v>
      </c>
    </row>
    <row r="157" ht="15.75" customHeight="1">
      <c r="A157" s="2" t="s">
        <v>395</v>
      </c>
      <c r="B157" s="2">
        <v>27.0</v>
      </c>
      <c r="C157" s="2" t="s">
        <v>38</v>
      </c>
      <c r="D157" s="2" t="s">
        <v>50</v>
      </c>
      <c r="E157" s="36" t="s">
        <v>940</v>
      </c>
      <c r="F157" s="2" t="s">
        <v>77</v>
      </c>
      <c r="G157" s="37">
        <v>20.0</v>
      </c>
      <c r="H157" s="36" t="s">
        <v>30</v>
      </c>
      <c r="I157" s="2" t="s">
        <v>76</v>
      </c>
      <c r="J157" s="2" t="s">
        <v>49</v>
      </c>
    </row>
    <row r="158" ht="15.75" customHeight="1">
      <c r="A158" s="2" t="s">
        <v>397</v>
      </c>
      <c r="B158" s="2">
        <v>35.0</v>
      </c>
      <c r="C158" s="2" t="s">
        <v>38</v>
      </c>
      <c r="D158" s="2" t="s">
        <v>25</v>
      </c>
      <c r="E158" s="36" t="s">
        <v>937</v>
      </c>
      <c r="F158" s="2" t="s">
        <v>122</v>
      </c>
      <c r="G158" s="37">
        <v>20.0</v>
      </c>
      <c r="H158" s="36" t="s">
        <v>30</v>
      </c>
      <c r="I158" s="2" t="s">
        <v>120</v>
      </c>
      <c r="J158" s="2" t="s">
        <v>59</v>
      </c>
    </row>
    <row r="159" ht="15.75" customHeight="1">
      <c r="A159" s="2" t="s">
        <v>399</v>
      </c>
      <c r="B159" s="2">
        <v>36.0</v>
      </c>
      <c r="C159" s="2" t="s">
        <v>38</v>
      </c>
      <c r="D159" s="2" t="s">
        <v>50</v>
      </c>
      <c r="E159" s="36" t="s">
        <v>939</v>
      </c>
      <c r="F159" s="2" t="s">
        <v>140</v>
      </c>
      <c r="G159" s="37">
        <v>20.0</v>
      </c>
      <c r="H159" s="36" t="s">
        <v>53</v>
      </c>
      <c r="I159" s="2" t="s">
        <v>48</v>
      </c>
      <c r="J159" s="2" t="s">
        <v>59</v>
      </c>
    </row>
    <row r="160" ht="15.75" customHeight="1">
      <c r="A160" s="2" t="s">
        <v>401</v>
      </c>
      <c r="B160" s="2">
        <v>52.0</v>
      </c>
      <c r="C160" s="2" t="s">
        <v>38</v>
      </c>
      <c r="D160" s="2" t="s">
        <v>25</v>
      </c>
      <c r="E160" s="36" t="s">
        <v>937</v>
      </c>
      <c r="F160" s="2" t="s">
        <v>122</v>
      </c>
      <c r="G160" s="37">
        <v>20.0</v>
      </c>
      <c r="H160" s="36" t="s">
        <v>30</v>
      </c>
      <c r="I160" s="2" t="s">
        <v>120</v>
      </c>
      <c r="J160" s="2" t="s">
        <v>59</v>
      </c>
    </row>
    <row r="161" ht="15.75" customHeight="1">
      <c r="A161" s="2" t="s">
        <v>403</v>
      </c>
      <c r="B161" s="2">
        <v>25.0</v>
      </c>
      <c r="C161" s="2" t="s">
        <v>26</v>
      </c>
      <c r="D161" s="2" t="s">
        <v>25</v>
      </c>
      <c r="E161" s="36" t="s">
        <v>939</v>
      </c>
      <c r="F161" s="2" t="s">
        <v>61</v>
      </c>
      <c r="G161" s="37">
        <v>25.0</v>
      </c>
      <c r="H161" s="36" t="s">
        <v>53</v>
      </c>
      <c r="I161" s="2" t="s">
        <v>87</v>
      </c>
      <c r="J161" s="2" t="s">
        <v>24</v>
      </c>
    </row>
    <row r="162" ht="15.75" customHeight="1">
      <c r="A162" s="2" t="s">
        <v>405</v>
      </c>
      <c r="B162" s="2">
        <v>46.0</v>
      </c>
      <c r="C162" s="2" t="s">
        <v>38</v>
      </c>
      <c r="D162" s="2" t="s">
        <v>50</v>
      </c>
      <c r="E162" s="36" t="s">
        <v>939</v>
      </c>
      <c r="F162" s="2" t="s">
        <v>61</v>
      </c>
      <c r="G162" s="37">
        <v>25.0</v>
      </c>
      <c r="H162" s="36" t="s">
        <v>53</v>
      </c>
      <c r="I162" s="2" t="s">
        <v>87</v>
      </c>
      <c r="J162" s="2" t="s">
        <v>36</v>
      </c>
    </row>
    <row r="163" ht="15.75" customHeight="1">
      <c r="A163" s="2" t="s">
        <v>407</v>
      </c>
      <c r="B163" s="2">
        <v>36.0</v>
      </c>
      <c r="C163" s="2" t="s">
        <v>38</v>
      </c>
      <c r="D163" s="2" t="s">
        <v>50</v>
      </c>
      <c r="E163" s="36" t="s">
        <v>939</v>
      </c>
      <c r="F163" s="2" t="s">
        <v>61</v>
      </c>
      <c r="G163" s="37">
        <v>25.0</v>
      </c>
      <c r="H163" s="36" t="s">
        <v>53</v>
      </c>
      <c r="I163" s="2" t="s">
        <v>87</v>
      </c>
      <c r="J163" s="2" t="s">
        <v>49</v>
      </c>
    </row>
    <row r="164" ht="15.75" customHeight="1">
      <c r="A164" s="2" t="s">
        <v>409</v>
      </c>
      <c r="B164" s="2">
        <v>54.0</v>
      </c>
      <c r="C164" s="2" t="s">
        <v>38</v>
      </c>
      <c r="D164" s="2" t="s">
        <v>50</v>
      </c>
      <c r="E164" s="36" t="s">
        <v>939</v>
      </c>
      <c r="F164" s="2" t="s">
        <v>140</v>
      </c>
      <c r="G164" s="37">
        <v>20.0</v>
      </c>
      <c r="H164" s="36" t="s">
        <v>53</v>
      </c>
      <c r="I164" s="2" t="s">
        <v>48</v>
      </c>
      <c r="J164" s="2" t="s">
        <v>59</v>
      </c>
    </row>
    <row r="165" ht="15.75" customHeight="1">
      <c r="A165" s="2" t="s">
        <v>411</v>
      </c>
      <c r="B165" s="2">
        <v>33.0</v>
      </c>
      <c r="C165" s="2" t="s">
        <v>38</v>
      </c>
      <c r="D165" s="2" t="s">
        <v>50</v>
      </c>
      <c r="E165" s="36" t="s">
        <v>939</v>
      </c>
      <c r="F165" s="2" t="s">
        <v>140</v>
      </c>
      <c r="G165" s="37">
        <v>20.0</v>
      </c>
      <c r="H165" s="36" t="s">
        <v>53</v>
      </c>
      <c r="I165" s="2" t="s">
        <v>48</v>
      </c>
      <c r="J165" s="2" t="s">
        <v>24</v>
      </c>
    </row>
    <row r="166" ht="15.75" customHeight="1">
      <c r="A166" s="2" t="s">
        <v>413</v>
      </c>
      <c r="B166" s="2">
        <v>42.0</v>
      </c>
      <c r="C166" s="2" t="s">
        <v>38</v>
      </c>
      <c r="D166" s="2" t="s">
        <v>50</v>
      </c>
      <c r="E166" s="36" t="s">
        <v>939</v>
      </c>
      <c r="F166" s="2" t="s">
        <v>61</v>
      </c>
      <c r="G166" s="37">
        <v>25.0</v>
      </c>
      <c r="H166" s="36" t="s">
        <v>53</v>
      </c>
      <c r="I166" s="2" t="s">
        <v>87</v>
      </c>
      <c r="J166" s="2" t="s">
        <v>24</v>
      </c>
    </row>
    <row r="167" ht="15.75" customHeight="1">
      <c r="A167" s="2" t="s">
        <v>415</v>
      </c>
      <c r="B167" s="2">
        <v>23.0</v>
      </c>
      <c r="C167" s="2" t="s">
        <v>38</v>
      </c>
      <c r="D167" s="2" t="s">
        <v>50</v>
      </c>
      <c r="E167" s="36" t="s">
        <v>936</v>
      </c>
      <c r="F167" s="2" t="s">
        <v>28</v>
      </c>
      <c r="G167" s="37">
        <v>20.0</v>
      </c>
      <c r="H167" s="36" t="s">
        <v>30</v>
      </c>
      <c r="I167" s="2" t="s">
        <v>23</v>
      </c>
      <c r="J167" s="2" t="s">
        <v>36</v>
      </c>
    </row>
    <row r="168" ht="15.75" customHeight="1">
      <c r="A168" s="2" t="s">
        <v>417</v>
      </c>
      <c r="B168" s="2">
        <v>53.0</v>
      </c>
      <c r="C168" s="2" t="s">
        <v>38</v>
      </c>
      <c r="D168" s="2" t="s">
        <v>25</v>
      </c>
      <c r="E168" s="36" t="s">
        <v>939</v>
      </c>
      <c r="F168" s="2" t="s">
        <v>96</v>
      </c>
      <c r="G168" s="37">
        <v>20.0</v>
      </c>
      <c r="H168" s="36" t="s">
        <v>53</v>
      </c>
      <c r="I168" s="2" t="s">
        <v>95</v>
      </c>
      <c r="J168" s="2" t="s">
        <v>49</v>
      </c>
    </row>
    <row r="169" ht="15.75" customHeight="1">
      <c r="A169" s="2" t="s">
        <v>419</v>
      </c>
      <c r="B169" s="2">
        <v>22.0</v>
      </c>
      <c r="C169" s="2" t="s">
        <v>38</v>
      </c>
      <c r="D169" s="2" t="s">
        <v>50</v>
      </c>
      <c r="E169" s="36" t="s">
        <v>940</v>
      </c>
      <c r="F169" s="2" t="s">
        <v>77</v>
      </c>
      <c r="G169" s="37">
        <v>20.0</v>
      </c>
      <c r="H169" s="36" t="s">
        <v>30</v>
      </c>
      <c r="I169" s="2" t="s">
        <v>76</v>
      </c>
      <c r="J169" s="2" t="s">
        <v>59</v>
      </c>
    </row>
    <row r="170" ht="15.75" customHeight="1">
      <c r="A170" s="2" t="s">
        <v>421</v>
      </c>
      <c r="B170" s="2">
        <v>33.0</v>
      </c>
      <c r="C170" s="2" t="s">
        <v>38</v>
      </c>
      <c r="D170" s="2" t="s">
        <v>25</v>
      </c>
      <c r="E170" s="36" t="s">
        <v>939</v>
      </c>
      <c r="F170" s="2" t="s">
        <v>96</v>
      </c>
      <c r="G170" s="37">
        <v>20.0</v>
      </c>
      <c r="H170" s="36" t="s">
        <v>53</v>
      </c>
      <c r="I170" s="2" t="s">
        <v>95</v>
      </c>
      <c r="J170" s="2" t="s">
        <v>49</v>
      </c>
    </row>
    <row r="171" ht="15.75" customHeight="1">
      <c r="A171" s="2" t="s">
        <v>423</v>
      </c>
      <c r="B171" s="2">
        <v>50.0</v>
      </c>
      <c r="C171" s="2" t="s">
        <v>38</v>
      </c>
      <c r="D171" s="2" t="s">
        <v>25</v>
      </c>
      <c r="E171" s="36" t="s">
        <v>939</v>
      </c>
      <c r="F171" s="2" t="s">
        <v>96</v>
      </c>
      <c r="G171" s="37">
        <v>20.0</v>
      </c>
      <c r="H171" s="36" t="s">
        <v>53</v>
      </c>
      <c r="I171" s="2" t="s">
        <v>95</v>
      </c>
      <c r="J171" s="2" t="s">
        <v>49</v>
      </c>
    </row>
    <row r="172" ht="15.75" customHeight="1">
      <c r="A172" s="2" t="s">
        <v>425</v>
      </c>
      <c r="B172" s="2">
        <v>51.0</v>
      </c>
      <c r="C172" s="2" t="s">
        <v>38</v>
      </c>
      <c r="D172" s="2" t="s">
        <v>50</v>
      </c>
      <c r="E172" s="36" t="s">
        <v>939</v>
      </c>
      <c r="F172" s="2" t="s">
        <v>140</v>
      </c>
      <c r="G172" s="37">
        <v>20.0</v>
      </c>
      <c r="H172" s="36" t="s">
        <v>53</v>
      </c>
      <c r="I172" s="2" t="s">
        <v>48</v>
      </c>
      <c r="J172" s="2" t="s">
        <v>49</v>
      </c>
    </row>
    <row r="173" ht="15.75" customHeight="1">
      <c r="A173" s="2" t="s">
        <v>427</v>
      </c>
      <c r="B173" s="2">
        <v>55.0</v>
      </c>
      <c r="C173" s="2" t="s">
        <v>38</v>
      </c>
      <c r="D173" s="2" t="s">
        <v>50</v>
      </c>
      <c r="E173" s="36" t="s">
        <v>939</v>
      </c>
      <c r="F173" s="2" t="s">
        <v>140</v>
      </c>
      <c r="G173" s="37">
        <v>20.0</v>
      </c>
      <c r="H173" s="36" t="s">
        <v>53</v>
      </c>
      <c r="I173" s="2" t="s">
        <v>48</v>
      </c>
      <c r="J173" s="2" t="s">
        <v>49</v>
      </c>
    </row>
    <row r="174" ht="15.75" customHeight="1">
      <c r="A174" s="2" t="s">
        <v>429</v>
      </c>
      <c r="B174" s="2">
        <v>53.0</v>
      </c>
      <c r="C174" s="2" t="s">
        <v>38</v>
      </c>
      <c r="D174" s="2" t="s">
        <v>25</v>
      </c>
      <c r="E174" s="36" t="s">
        <v>939</v>
      </c>
      <c r="F174" s="2" t="s">
        <v>96</v>
      </c>
      <c r="G174" s="37">
        <v>20.0</v>
      </c>
      <c r="H174" s="36" t="s">
        <v>53</v>
      </c>
      <c r="I174" s="2" t="s">
        <v>95</v>
      </c>
      <c r="J174" s="2" t="s">
        <v>49</v>
      </c>
    </row>
    <row r="175" ht="15.75" customHeight="1">
      <c r="A175" s="2" t="s">
        <v>431</v>
      </c>
      <c r="B175" s="2">
        <v>46.0</v>
      </c>
      <c r="C175" s="2" t="s">
        <v>38</v>
      </c>
      <c r="D175" s="2" t="s">
        <v>25</v>
      </c>
      <c r="E175" s="36" t="s">
        <v>939</v>
      </c>
      <c r="F175" s="2" t="s">
        <v>96</v>
      </c>
      <c r="G175" s="37">
        <v>20.0</v>
      </c>
      <c r="H175" s="36" t="s">
        <v>53</v>
      </c>
      <c r="I175" s="2" t="s">
        <v>95</v>
      </c>
      <c r="J175" s="2" t="s">
        <v>49</v>
      </c>
    </row>
    <row r="176" ht="15.75" customHeight="1">
      <c r="A176" s="2" t="s">
        <v>433</v>
      </c>
      <c r="B176" s="2">
        <v>25.0</v>
      </c>
      <c r="C176" s="2" t="s">
        <v>26</v>
      </c>
      <c r="D176" s="2" t="s">
        <v>25</v>
      </c>
      <c r="E176" s="36" t="s">
        <v>939</v>
      </c>
      <c r="F176" s="2" t="s">
        <v>96</v>
      </c>
      <c r="G176" s="37">
        <v>20.0</v>
      </c>
      <c r="H176" s="36" t="s">
        <v>53</v>
      </c>
      <c r="I176" s="2" t="s">
        <v>95</v>
      </c>
      <c r="J176" s="2" t="s">
        <v>59</v>
      </c>
    </row>
    <row r="177" ht="15.75" customHeight="1">
      <c r="A177" s="2" t="s">
        <v>435</v>
      </c>
      <c r="B177" s="2">
        <v>31.0</v>
      </c>
      <c r="C177" s="2" t="s">
        <v>38</v>
      </c>
      <c r="D177" s="2" t="s">
        <v>50</v>
      </c>
      <c r="E177" s="36" t="s">
        <v>939</v>
      </c>
      <c r="F177" s="2" t="s">
        <v>436</v>
      </c>
      <c r="G177" s="37">
        <v>24.0</v>
      </c>
      <c r="H177" s="36" t="s">
        <v>53</v>
      </c>
      <c r="I177" s="2" t="s">
        <v>76</v>
      </c>
      <c r="J177" s="2" t="s">
        <v>59</v>
      </c>
    </row>
    <row r="178" ht="15.75" customHeight="1">
      <c r="A178" s="2" t="s">
        <v>438</v>
      </c>
      <c r="B178" s="2">
        <v>37.0</v>
      </c>
      <c r="C178" s="2" t="s">
        <v>26</v>
      </c>
      <c r="D178" s="2" t="s">
        <v>50</v>
      </c>
      <c r="E178" s="36" t="s">
        <v>939</v>
      </c>
      <c r="F178" s="2" t="s">
        <v>61</v>
      </c>
      <c r="G178" s="37">
        <v>25.0</v>
      </c>
      <c r="H178" s="36" t="s">
        <v>53</v>
      </c>
      <c r="I178" s="2" t="s">
        <v>87</v>
      </c>
      <c r="J178" s="2" t="s">
        <v>24</v>
      </c>
    </row>
    <row r="179" ht="15.75" customHeight="1">
      <c r="A179" s="2" t="s">
        <v>440</v>
      </c>
      <c r="B179" s="2">
        <v>50.0</v>
      </c>
      <c r="C179" s="2" t="s">
        <v>38</v>
      </c>
      <c r="D179" s="2" t="s">
        <v>50</v>
      </c>
      <c r="E179" s="36" t="s">
        <v>939</v>
      </c>
      <c r="F179" s="2" t="s">
        <v>61</v>
      </c>
      <c r="G179" s="37">
        <v>25.0</v>
      </c>
      <c r="H179" s="36" t="s">
        <v>53</v>
      </c>
      <c r="I179" s="2" t="s">
        <v>58</v>
      </c>
      <c r="J179" s="2" t="s">
        <v>24</v>
      </c>
    </row>
    <row r="180" ht="15.75" customHeight="1">
      <c r="A180" s="2" t="s">
        <v>442</v>
      </c>
      <c r="B180" s="2">
        <v>53.0</v>
      </c>
      <c r="C180" s="2" t="s">
        <v>38</v>
      </c>
      <c r="D180" s="2" t="s">
        <v>50</v>
      </c>
      <c r="E180" s="36" t="s">
        <v>939</v>
      </c>
      <c r="F180" s="2" t="s">
        <v>140</v>
      </c>
      <c r="G180" s="37">
        <v>20.0</v>
      </c>
      <c r="H180" s="36" t="s">
        <v>53</v>
      </c>
      <c r="I180" s="2" t="s">
        <v>48</v>
      </c>
      <c r="J180" s="2" t="s">
        <v>36</v>
      </c>
    </row>
    <row r="181" ht="15.75" customHeight="1">
      <c r="A181" s="2" t="s">
        <v>444</v>
      </c>
      <c r="B181" s="2">
        <v>22.0</v>
      </c>
      <c r="C181" s="2" t="s">
        <v>38</v>
      </c>
      <c r="D181" s="2" t="s">
        <v>25</v>
      </c>
      <c r="E181" s="36" t="s">
        <v>939</v>
      </c>
      <c r="F181" s="2" t="s">
        <v>96</v>
      </c>
      <c r="G181" s="37">
        <v>20.0</v>
      </c>
      <c r="H181" s="36" t="s">
        <v>53</v>
      </c>
      <c r="I181" s="2" t="s">
        <v>95</v>
      </c>
      <c r="J181" s="2" t="s">
        <v>49</v>
      </c>
    </row>
    <row r="182" ht="15.75" customHeight="1">
      <c r="A182" s="2" t="s">
        <v>446</v>
      </c>
      <c r="B182" s="2">
        <v>21.0</v>
      </c>
      <c r="C182" s="2" t="s">
        <v>38</v>
      </c>
      <c r="D182" s="2" t="s">
        <v>50</v>
      </c>
      <c r="E182" s="36" t="s">
        <v>939</v>
      </c>
      <c r="F182" s="2" t="s">
        <v>122</v>
      </c>
      <c r="G182" s="37">
        <v>20.0</v>
      </c>
      <c r="H182" s="36" t="s">
        <v>53</v>
      </c>
      <c r="I182" s="2" t="s">
        <v>120</v>
      </c>
      <c r="J182" s="2" t="s">
        <v>59</v>
      </c>
    </row>
    <row r="183" ht="15.75" customHeight="1">
      <c r="A183" s="2" t="s">
        <v>450</v>
      </c>
      <c r="B183" s="2">
        <v>28.0</v>
      </c>
      <c r="C183" s="2" t="s">
        <v>26</v>
      </c>
      <c r="D183" s="2" t="s">
        <v>50</v>
      </c>
      <c r="E183" s="36" t="s">
        <v>939</v>
      </c>
      <c r="F183" s="2" t="s">
        <v>61</v>
      </c>
      <c r="G183" s="37">
        <v>25.0</v>
      </c>
      <c r="H183" s="36" t="s">
        <v>53</v>
      </c>
      <c r="I183" s="2" t="s">
        <v>87</v>
      </c>
      <c r="J183" s="2" t="s">
        <v>49</v>
      </c>
    </row>
    <row r="184" ht="15.75" customHeight="1">
      <c r="A184" s="2" t="s">
        <v>452</v>
      </c>
      <c r="B184" s="2">
        <v>25.0</v>
      </c>
      <c r="C184" s="2" t="s">
        <v>38</v>
      </c>
      <c r="D184" s="2" t="s">
        <v>50</v>
      </c>
      <c r="E184" s="36" t="s">
        <v>939</v>
      </c>
      <c r="F184" s="2" t="s">
        <v>436</v>
      </c>
      <c r="G184" s="37">
        <v>24.0</v>
      </c>
      <c r="H184" s="36" t="s">
        <v>53</v>
      </c>
      <c r="I184" s="2" t="s">
        <v>76</v>
      </c>
      <c r="J184" s="2" t="s">
        <v>49</v>
      </c>
    </row>
    <row r="185" ht="15.75" customHeight="1">
      <c r="A185" s="2" t="s">
        <v>454</v>
      </c>
      <c r="B185" s="2">
        <v>39.0</v>
      </c>
      <c r="C185" s="2" t="s">
        <v>38</v>
      </c>
      <c r="D185" s="2" t="s">
        <v>25</v>
      </c>
      <c r="E185" s="36" t="s">
        <v>939</v>
      </c>
      <c r="F185" s="2" t="s">
        <v>96</v>
      </c>
      <c r="G185" s="37">
        <v>20.0</v>
      </c>
      <c r="H185" s="36" t="s">
        <v>53</v>
      </c>
      <c r="I185" s="2" t="s">
        <v>95</v>
      </c>
      <c r="J185" s="2" t="s">
        <v>49</v>
      </c>
    </row>
    <row r="186" ht="15.75" customHeight="1">
      <c r="A186" s="2" t="s">
        <v>456</v>
      </c>
      <c r="B186" s="2">
        <v>38.0</v>
      </c>
      <c r="C186" s="2" t="s">
        <v>38</v>
      </c>
      <c r="D186" s="2" t="s">
        <v>50</v>
      </c>
      <c r="E186" s="36" t="s">
        <v>939</v>
      </c>
      <c r="F186" s="2" t="s">
        <v>436</v>
      </c>
      <c r="G186" s="37">
        <v>24.0</v>
      </c>
      <c r="H186" s="36" t="s">
        <v>53</v>
      </c>
      <c r="I186" s="2" t="s">
        <v>76</v>
      </c>
      <c r="J186" s="2" t="s">
        <v>49</v>
      </c>
    </row>
    <row r="187" ht="15.75" customHeight="1">
      <c r="A187" s="2" t="s">
        <v>458</v>
      </c>
      <c r="B187" s="2">
        <v>46.0</v>
      </c>
      <c r="C187" s="2" t="s">
        <v>26</v>
      </c>
      <c r="D187" s="2" t="s">
        <v>50</v>
      </c>
      <c r="E187" s="36" t="s">
        <v>939</v>
      </c>
      <c r="F187" s="2" t="s">
        <v>61</v>
      </c>
      <c r="G187" s="37">
        <v>25.0</v>
      </c>
      <c r="H187" s="36" t="s">
        <v>53</v>
      </c>
      <c r="I187" s="2" t="s">
        <v>87</v>
      </c>
      <c r="J187" s="2" t="s">
        <v>59</v>
      </c>
    </row>
    <row r="188" ht="15.75" customHeight="1">
      <c r="A188" s="2" t="s">
        <v>460</v>
      </c>
      <c r="B188" s="2">
        <v>39.0</v>
      </c>
      <c r="C188" s="2" t="s">
        <v>38</v>
      </c>
      <c r="D188" s="2" t="s">
        <v>50</v>
      </c>
      <c r="E188" s="36" t="s">
        <v>939</v>
      </c>
      <c r="F188" s="2" t="s">
        <v>140</v>
      </c>
      <c r="G188" s="37">
        <v>20.0</v>
      </c>
      <c r="H188" s="36" t="s">
        <v>53</v>
      </c>
      <c r="I188" s="2" t="s">
        <v>48</v>
      </c>
      <c r="J188" s="2" t="s">
        <v>59</v>
      </c>
    </row>
    <row r="189" ht="15.75" customHeight="1">
      <c r="A189" s="2" t="s">
        <v>462</v>
      </c>
      <c r="B189" s="2">
        <v>57.0</v>
      </c>
      <c r="C189" s="2" t="s">
        <v>38</v>
      </c>
      <c r="D189" s="2" t="s">
        <v>50</v>
      </c>
      <c r="E189" s="36" t="s">
        <v>939</v>
      </c>
      <c r="F189" s="2" t="s">
        <v>61</v>
      </c>
      <c r="G189" s="37">
        <v>25.0</v>
      </c>
      <c r="H189" s="36" t="s">
        <v>53</v>
      </c>
      <c r="I189" s="2" t="s">
        <v>87</v>
      </c>
      <c r="J189" s="2" t="s">
        <v>59</v>
      </c>
    </row>
    <row r="190" ht="15.75" customHeight="1">
      <c r="A190" s="2" t="s">
        <v>464</v>
      </c>
      <c r="B190" s="2">
        <v>53.0</v>
      </c>
      <c r="C190" s="2" t="s">
        <v>26</v>
      </c>
      <c r="D190" s="2" t="s">
        <v>50</v>
      </c>
      <c r="E190" s="36" t="s">
        <v>939</v>
      </c>
      <c r="F190" s="2" t="s">
        <v>436</v>
      </c>
      <c r="G190" s="37">
        <v>24.0</v>
      </c>
      <c r="H190" s="36" t="s">
        <v>53</v>
      </c>
      <c r="I190" s="2" t="s">
        <v>76</v>
      </c>
      <c r="J190" s="2" t="s">
        <v>24</v>
      </c>
    </row>
    <row r="191" ht="15.75" customHeight="1">
      <c r="A191" s="2" t="s">
        <v>466</v>
      </c>
      <c r="B191" s="2">
        <v>19.0</v>
      </c>
      <c r="C191" s="2" t="s">
        <v>38</v>
      </c>
      <c r="D191" s="2" t="s">
        <v>50</v>
      </c>
      <c r="E191" s="36" t="s">
        <v>939</v>
      </c>
      <c r="F191" s="2" t="s">
        <v>122</v>
      </c>
      <c r="G191" s="37">
        <v>20.0</v>
      </c>
      <c r="H191" s="36" t="s">
        <v>53</v>
      </c>
      <c r="I191" s="2" t="s">
        <v>120</v>
      </c>
      <c r="J191" s="2" t="s">
        <v>36</v>
      </c>
    </row>
    <row r="192" ht="15.75" customHeight="1">
      <c r="A192" s="2" t="s">
        <v>468</v>
      </c>
      <c r="B192" s="2">
        <v>53.0</v>
      </c>
      <c r="C192" s="2" t="s">
        <v>26</v>
      </c>
      <c r="D192" s="2" t="s">
        <v>50</v>
      </c>
      <c r="E192" s="36" t="s">
        <v>939</v>
      </c>
      <c r="F192" s="2" t="s">
        <v>436</v>
      </c>
      <c r="G192" s="37">
        <v>24.0</v>
      </c>
      <c r="H192" s="36" t="s">
        <v>53</v>
      </c>
      <c r="I192" s="2" t="s">
        <v>76</v>
      </c>
      <c r="J192" s="2" t="s">
        <v>49</v>
      </c>
    </row>
    <row r="193" ht="15.75" customHeight="1">
      <c r="A193" s="2" t="s">
        <v>470</v>
      </c>
      <c r="B193" s="2">
        <v>50.0</v>
      </c>
      <c r="C193" s="2" t="s">
        <v>26</v>
      </c>
      <c r="D193" s="2" t="s">
        <v>50</v>
      </c>
      <c r="E193" s="36" t="s">
        <v>939</v>
      </c>
      <c r="F193" s="2" t="s">
        <v>61</v>
      </c>
      <c r="G193" s="37">
        <v>25.0</v>
      </c>
      <c r="H193" s="36" t="s">
        <v>53</v>
      </c>
      <c r="I193" s="2" t="s">
        <v>58</v>
      </c>
      <c r="J193" s="2" t="s">
        <v>59</v>
      </c>
    </row>
    <row r="194" ht="15.75" customHeight="1">
      <c r="A194" s="2" t="s">
        <v>472</v>
      </c>
      <c r="B194" s="2">
        <v>37.0</v>
      </c>
      <c r="C194" s="2" t="s">
        <v>26</v>
      </c>
      <c r="D194" s="2" t="s">
        <v>284</v>
      </c>
      <c r="E194" s="36" t="s">
        <v>936</v>
      </c>
      <c r="F194" s="2" t="s">
        <v>28</v>
      </c>
      <c r="G194" s="37">
        <v>20.0</v>
      </c>
      <c r="H194" s="36" t="s">
        <v>30</v>
      </c>
      <c r="I194" s="2" t="s">
        <v>23</v>
      </c>
      <c r="J194" s="2" t="s">
        <v>24</v>
      </c>
    </row>
    <row r="195" ht="15.75" customHeight="1">
      <c r="A195" s="2" t="s">
        <v>474</v>
      </c>
      <c r="B195" s="2">
        <v>36.0</v>
      </c>
      <c r="C195" s="2" t="s">
        <v>38</v>
      </c>
      <c r="D195" s="2" t="s">
        <v>50</v>
      </c>
      <c r="E195" s="36" t="s">
        <v>939</v>
      </c>
      <c r="F195" s="2" t="s">
        <v>436</v>
      </c>
      <c r="G195" s="37">
        <v>24.0</v>
      </c>
      <c r="H195" s="36" t="s">
        <v>53</v>
      </c>
      <c r="I195" s="2" t="s">
        <v>76</v>
      </c>
      <c r="J195" s="2" t="s">
        <v>24</v>
      </c>
    </row>
    <row r="196" ht="15.75" customHeight="1">
      <c r="A196" s="2" t="s">
        <v>476</v>
      </c>
      <c r="B196" s="2">
        <v>46.0</v>
      </c>
      <c r="C196" s="2" t="s">
        <v>38</v>
      </c>
      <c r="D196" s="2" t="s">
        <v>50</v>
      </c>
      <c r="E196" s="36" t="s">
        <v>939</v>
      </c>
      <c r="F196" s="2" t="s">
        <v>140</v>
      </c>
      <c r="G196" s="37">
        <v>20.0</v>
      </c>
      <c r="H196" s="36" t="s">
        <v>53</v>
      </c>
      <c r="I196" s="2" t="s">
        <v>48</v>
      </c>
      <c r="J196" s="2" t="s">
        <v>36</v>
      </c>
    </row>
    <row r="197" ht="15.75" customHeight="1">
      <c r="A197" s="2" t="s">
        <v>478</v>
      </c>
      <c r="B197" s="2">
        <v>39.0</v>
      </c>
      <c r="C197" s="2" t="s">
        <v>38</v>
      </c>
      <c r="D197" s="2" t="s">
        <v>50</v>
      </c>
      <c r="E197" s="36" t="s">
        <v>939</v>
      </c>
      <c r="F197" s="2" t="s">
        <v>140</v>
      </c>
      <c r="G197" s="37">
        <v>20.0</v>
      </c>
      <c r="H197" s="36" t="s">
        <v>53</v>
      </c>
      <c r="I197" s="2" t="s">
        <v>48</v>
      </c>
      <c r="J197" s="2" t="s">
        <v>49</v>
      </c>
    </row>
    <row r="198" ht="15.75" customHeight="1">
      <c r="A198" s="2" t="s">
        <v>480</v>
      </c>
      <c r="B198" s="2">
        <v>55.0</v>
      </c>
      <c r="C198" s="2" t="s">
        <v>38</v>
      </c>
      <c r="D198" s="2" t="s">
        <v>25</v>
      </c>
      <c r="E198" s="36" t="s">
        <v>939</v>
      </c>
      <c r="F198" s="2" t="s">
        <v>122</v>
      </c>
      <c r="G198" s="37">
        <v>20.0</v>
      </c>
      <c r="H198" s="36" t="s">
        <v>53</v>
      </c>
      <c r="I198" s="2" t="s">
        <v>120</v>
      </c>
      <c r="J198" s="2" t="s">
        <v>59</v>
      </c>
    </row>
    <row r="199" ht="15.75" customHeight="1">
      <c r="A199" s="2" t="s">
        <v>482</v>
      </c>
      <c r="B199" s="2">
        <v>47.0</v>
      </c>
      <c r="C199" s="2" t="s">
        <v>38</v>
      </c>
      <c r="D199" s="2" t="s">
        <v>50</v>
      </c>
      <c r="E199" s="36" t="s">
        <v>939</v>
      </c>
      <c r="F199" s="2" t="s">
        <v>436</v>
      </c>
      <c r="G199" s="37">
        <v>24.0</v>
      </c>
      <c r="H199" s="36" t="s">
        <v>53</v>
      </c>
      <c r="I199" s="2" t="s">
        <v>76</v>
      </c>
      <c r="J199" s="2" t="s">
        <v>49</v>
      </c>
    </row>
    <row r="200" ht="15.75" customHeight="1">
      <c r="A200" s="2" t="s">
        <v>484</v>
      </c>
      <c r="B200" s="2">
        <v>28.0</v>
      </c>
      <c r="C200" s="2" t="s">
        <v>38</v>
      </c>
      <c r="D200" s="2" t="s">
        <v>50</v>
      </c>
      <c r="E200" s="36" t="s">
        <v>939</v>
      </c>
      <c r="F200" s="2" t="s">
        <v>436</v>
      </c>
      <c r="G200" s="37">
        <v>24.0</v>
      </c>
      <c r="H200" s="36" t="s">
        <v>53</v>
      </c>
      <c r="I200" s="2" t="s">
        <v>76</v>
      </c>
      <c r="J200" s="2" t="s">
        <v>49</v>
      </c>
    </row>
    <row r="201" ht="15.75" customHeight="1">
      <c r="A201" s="2" t="s">
        <v>486</v>
      </c>
      <c r="B201" s="2">
        <v>22.0</v>
      </c>
      <c r="C201" s="2" t="s">
        <v>38</v>
      </c>
      <c r="D201" s="2" t="s">
        <v>25</v>
      </c>
      <c r="E201" s="36" t="s">
        <v>939</v>
      </c>
      <c r="F201" s="2" t="s">
        <v>96</v>
      </c>
      <c r="G201" s="37">
        <v>20.0</v>
      </c>
      <c r="H201" s="36" t="s">
        <v>53</v>
      </c>
      <c r="I201" s="2" t="s">
        <v>95</v>
      </c>
      <c r="J201" s="2" t="s">
        <v>49</v>
      </c>
    </row>
    <row r="202" ht="15.75" customHeight="1">
      <c r="A202" s="2" t="s">
        <v>488</v>
      </c>
      <c r="B202" s="2">
        <v>29.0</v>
      </c>
      <c r="C202" s="2" t="s">
        <v>38</v>
      </c>
      <c r="D202" s="2" t="s">
        <v>50</v>
      </c>
      <c r="E202" s="36" t="s">
        <v>937</v>
      </c>
      <c r="F202" s="2" t="s">
        <v>40</v>
      </c>
      <c r="G202" s="37">
        <v>20.0</v>
      </c>
      <c r="H202" s="36" t="s">
        <v>30</v>
      </c>
      <c r="I202" s="2" t="s">
        <v>35</v>
      </c>
      <c r="J202" s="2" t="s">
        <v>49</v>
      </c>
    </row>
    <row r="203" ht="15.75" customHeight="1">
      <c r="A203" s="2" t="s">
        <v>490</v>
      </c>
      <c r="B203" s="2">
        <v>32.0</v>
      </c>
      <c r="C203" s="2" t="s">
        <v>38</v>
      </c>
      <c r="D203" s="2" t="s">
        <v>50</v>
      </c>
      <c r="E203" s="36" t="s">
        <v>939</v>
      </c>
      <c r="F203" s="2" t="s">
        <v>140</v>
      </c>
      <c r="G203" s="37">
        <v>20.0</v>
      </c>
      <c r="H203" s="36" t="s">
        <v>53</v>
      </c>
      <c r="I203" s="2" t="s">
        <v>48</v>
      </c>
      <c r="J203" s="2" t="s">
        <v>49</v>
      </c>
    </row>
    <row r="204" ht="15.75" customHeight="1">
      <c r="A204" s="2" t="s">
        <v>492</v>
      </c>
      <c r="B204" s="2">
        <v>58.0</v>
      </c>
      <c r="C204" s="2" t="s">
        <v>38</v>
      </c>
      <c r="D204" s="2" t="s">
        <v>50</v>
      </c>
      <c r="E204" s="36" t="s">
        <v>939</v>
      </c>
      <c r="F204" s="2" t="s">
        <v>140</v>
      </c>
      <c r="G204" s="37">
        <v>20.0</v>
      </c>
      <c r="H204" s="36" t="s">
        <v>53</v>
      </c>
      <c r="I204" s="2" t="s">
        <v>48</v>
      </c>
      <c r="J204" s="2" t="s">
        <v>49</v>
      </c>
    </row>
    <row r="205" ht="15.75" customHeight="1">
      <c r="A205" s="2" t="s">
        <v>494</v>
      </c>
      <c r="B205" s="2">
        <v>42.0</v>
      </c>
      <c r="C205" s="2" t="s">
        <v>38</v>
      </c>
      <c r="D205" s="2" t="s">
        <v>50</v>
      </c>
      <c r="E205" s="36" t="s">
        <v>939</v>
      </c>
      <c r="F205" s="2" t="s">
        <v>61</v>
      </c>
      <c r="G205" s="37">
        <v>25.0</v>
      </c>
      <c r="H205" s="36" t="s">
        <v>53</v>
      </c>
      <c r="I205" s="2" t="s">
        <v>87</v>
      </c>
      <c r="J205" s="2" t="s">
        <v>59</v>
      </c>
    </row>
    <row r="206" ht="15.75" customHeight="1">
      <c r="A206" s="2" t="s">
        <v>496</v>
      </c>
      <c r="B206" s="2">
        <v>48.0</v>
      </c>
      <c r="C206" s="2" t="s">
        <v>38</v>
      </c>
      <c r="D206" s="2" t="s">
        <v>50</v>
      </c>
      <c r="E206" s="36" t="s">
        <v>937</v>
      </c>
      <c r="F206" s="2" t="s">
        <v>40</v>
      </c>
      <c r="G206" s="37">
        <v>20.0</v>
      </c>
      <c r="H206" s="36" t="s">
        <v>30</v>
      </c>
      <c r="I206" s="2" t="s">
        <v>35</v>
      </c>
      <c r="J206" s="2" t="s">
        <v>59</v>
      </c>
    </row>
    <row r="207" ht="15.75" customHeight="1">
      <c r="A207" s="2" t="s">
        <v>498</v>
      </c>
      <c r="B207" s="2">
        <v>56.0</v>
      </c>
      <c r="C207" s="2" t="s">
        <v>26</v>
      </c>
      <c r="D207" s="2" t="s">
        <v>25</v>
      </c>
      <c r="E207" s="36" t="s">
        <v>939</v>
      </c>
      <c r="F207" s="2" t="s">
        <v>96</v>
      </c>
      <c r="G207" s="37">
        <v>20.0</v>
      </c>
      <c r="H207" s="36" t="s">
        <v>53</v>
      </c>
      <c r="I207" s="2" t="s">
        <v>95</v>
      </c>
      <c r="J207" s="2" t="s">
        <v>24</v>
      </c>
    </row>
    <row r="208" ht="15.75" customHeight="1">
      <c r="A208" s="2" t="s">
        <v>500</v>
      </c>
      <c r="B208" s="2">
        <v>18.0</v>
      </c>
      <c r="C208" s="2" t="s">
        <v>38</v>
      </c>
      <c r="D208" s="2" t="s">
        <v>284</v>
      </c>
      <c r="E208" s="36" t="s">
        <v>936</v>
      </c>
      <c r="F208" s="2" t="s">
        <v>28</v>
      </c>
      <c r="G208" s="37">
        <v>20.0</v>
      </c>
      <c r="H208" s="36" t="s">
        <v>30</v>
      </c>
      <c r="I208" s="2" t="s">
        <v>23</v>
      </c>
      <c r="J208" s="2" t="s">
        <v>24</v>
      </c>
    </row>
    <row r="209" ht="15.75" customHeight="1">
      <c r="A209" s="2" t="s">
        <v>502</v>
      </c>
      <c r="B209" s="2">
        <v>55.0</v>
      </c>
      <c r="C209" s="2" t="s">
        <v>26</v>
      </c>
      <c r="D209" s="2" t="s">
        <v>50</v>
      </c>
      <c r="E209" s="36" t="s">
        <v>939</v>
      </c>
      <c r="F209" s="2" t="s">
        <v>61</v>
      </c>
      <c r="G209" s="37">
        <v>25.0</v>
      </c>
      <c r="H209" s="36" t="s">
        <v>53</v>
      </c>
      <c r="I209" s="2" t="s">
        <v>58</v>
      </c>
      <c r="J209" s="2" t="s">
        <v>36</v>
      </c>
    </row>
    <row r="210" ht="15.75" customHeight="1">
      <c r="A210" s="2" t="s">
        <v>504</v>
      </c>
      <c r="B210" s="2">
        <v>31.0</v>
      </c>
      <c r="C210" s="2" t="s">
        <v>38</v>
      </c>
      <c r="D210" s="2" t="s">
        <v>50</v>
      </c>
      <c r="E210" s="36" t="s">
        <v>939</v>
      </c>
      <c r="F210" s="2" t="s">
        <v>140</v>
      </c>
      <c r="G210" s="37">
        <v>20.0</v>
      </c>
      <c r="H210" s="36" t="s">
        <v>53</v>
      </c>
      <c r="I210" s="2" t="s">
        <v>48</v>
      </c>
      <c r="J210" s="2" t="s">
        <v>49</v>
      </c>
    </row>
    <row r="211" ht="15.75" customHeight="1">
      <c r="A211" s="2" t="s">
        <v>506</v>
      </c>
      <c r="B211" s="2">
        <v>34.0</v>
      </c>
      <c r="C211" s="2" t="s">
        <v>38</v>
      </c>
      <c r="D211" s="2" t="s">
        <v>50</v>
      </c>
      <c r="E211" s="36" t="s">
        <v>939</v>
      </c>
      <c r="F211" s="2" t="s">
        <v>140</v>
      </c>
      <c r="G211" s="37">
        <v>20.0</v>
      </c>
      <c r="H211" s="36" t="s">
        <v>53</v>
      </c>
      <c r="I211" s="2" t="s">
        <v>48</v>
      </c>
      <c r="J211" s="2" t="s">
        <v>59</v>
      </c>
    </row>
    <row r="212" ht="15.75" customHeight="1">
      <c r="A212" s="2" t="s">
        <v>508</v>
      </c>
      <c r="B212" s="2">
        <v>32.0</v>
      </c>
      <c r="C212" s="2" t="s">
        <v>26</v>
      </c>
      <c r="D212" s="2" t="s">
        <v>50</v>
      </c>
      <c r="E212" s="36" t="s">
        <v>937</v>
      </c>
      <c r="F212" s="2" t="s">
        <v>40</v>
      </c>
      <c r="G212" s="37">
        <v>20.0</v>
      </c>
      <c r="H212" s="36" t="s">
        <v>30</v>
      </c>
      <c r="I212" s="2" t="s">
        <v>35</v>
      </c>
      <c r="J212" s="2" t="s">
        <v>24</v>
      </c>
    </row>
    <row r="213" ht="15.75" customHeight="1">
      <c r="A213" s="2" t="s">
        <v>510</v>
      </c>
      <c r="B213" s="2">
        <v>18.0</v>
      </c>
      <c r="C213" s="2" t="s">
        <v>38</v>
      </c>
      <c r="D213" s="2" t="s">
        <v>50</v>
      </c>
      <c r="E213" s="36" t="s">
        <v>939</v>
      </c>
      <c r="F213" s="2" t="s">
        <v>436</v>
      </c>
      <c r="G213" s="37">
        <v>24.0</v>
      </c>
      <c r="H213" s="36" t="s">
        <v>53</v>
      </c>
      <c r="I213" s="2" t="s">
        <v>76</v>
      </c>
      <c r="J213" s="2" t="s">
        <v>36</v>
      </c>
    </row>
    <row r="214" ht="15.75" customHeight="1">
      <c r="A214" s="2" t="s">
        <v>512</v>
      </c>
      <c r="B214" s="2">
        <v>18.0</v>
      </c>
      <c r="C214" s="2" t="s">
        <v>38</v>
      </c>
      <c r="D214" s="2" t="s">
        <v>50</v>
      </c>
      <c r="E214" s="36" t="s">
        <v>939</v>
      </c>
      <c r="F214" s="2" t="s">
        <v>436</v>
      </c>
      <c r="G214" s="37">
        <v>24.0</v>
      </c>
      <c r="H214" s="36" t="s">
        <v>53</v>
      </c>
      <c r="I214" s="2" t="s">
        <v>76</v>
      </c>
      <c r="J214" s="2" t="s">
        <v>49</v>
      </c>
    </row>
    <row r="215" ht="15.75" customHeight="1">
      <c r="A215" s="2" t="s">
        <v>514</v>
      </c>
      <c r="B215" s="2">
        <v>57.0</v>
      </c>
      <c r="C215" s="2" t="s">
        <v>38</v>
      </c>
      <c r="D215" s="2" t="s">
        <v>25</v>
      </c>
      <c r="E215" s="36" t="s">
        <v>939</v>
      </c>
      <c r="F215" s="2" t="s">
        <v>96</v>
      </c>
      <c r="G215" s="37">
        <v>20.0</v>
      </c>
      <c r="H215" s="36" t="s">
        <v>53</v>
      </c>
      <c r="I215" s="2" t="s">
        <v>95</v>
      </c>
      <c r="J215" s="2" t="s">
        <v>59</v>
      </c>
    </row>
    <row r="216" ht="15.75" customHeight="1">
      <c r="A216" s="2" t="s">
        <v>516</v>
      </c>
      <c r="B216" s="2">
        <v>52.0</v>
      </c>
      <c r="C216" s="2" t="s">
        <v>38</v>
      </c>
      <c r="D216" s="2" t="s">
        <v>25</v>
      </c>
      <c r="E216" s="36" t="s">
        <v>939</v>
      </c>
      <c r="F216" s="2" t="s">
        <v>96</v>
      </c>
      <c r="G216" s="37">
        <v>20.0</v>
      </c>
      <c r="H216" s="36" t="s">
        <v>53</v>
      </c>
      <c r="I216" s="2" t="s">
        <v>95</v>
      </c>
      <c r="J216" s="2" t="s">
        <v>49</v>
      </c>
    </row>
    <row r="217" ht="15.75" customHeight="1">
      <c r="A217" s="2" t="s">
        <v>518</v>
      </c>
      <c r="B217" s="2">
        <v>32.0</v>
      </c>
      <c r="C217" s="2" t="s">
        <v>38</v>
      </c>
      <c r="D217" s="2" t="s">
        <v>50</v>
      </c>
      <c r="E217" s="36" t="s">
        <v>939</v>
      </c>
      <c r="F217" s="2" t="s">
        <v>436</v>
      </c>
      <c r="G217" s="37">
        <v>24.0</v>
      </c>
      <c r="H217" s="36" t="s">
        <v>53</v>
      </c>
      <c r="I217" s="2" t="s">
        <v>76</v>
      </c>
      <c r="J217" s="2" t="s">
        <v>59</v>
      </c>
    </row>
    <row r="218" ht="15.75" customHeight="1">
      <c r="A218" s="2" t="s">
        <v>520</v>
      </c>
      <c r="B218" s="2">
        <v>59.0</v>
      </c>
      <c r="C218" s="2" t="s">
        <v>38</v>
      </c>
      <c r="D218" s="2" t="s">
        <v>50</v>
      </c>
      <c r="E218" s="36" t="s">
        <v>939</v>
      </c>
      <c r="F218" s="2" t="s">
        <v>436</v>
      </c>
      <c r="G218" s="37">
        <v>24.0</v>
      </c>
      <c r="H218" s="36" t="s">
        <v>53</v>
      </c>
      <c r="I218" s="2" t="s">
        <v>76</v>
      </c>
      <c r="J218" s="2" t="s">
        <v>49</v>
      </c>
    </row>
    <row r="219" ht="15.75" customHeight="1">
      <c r="A219" s="2" t="s">
        <v>522</v>
      </c>
      <c r="B219" s="2">
        <v>55.0</v>
      </c>
      <c r="C219" s="2" t="s">
        <v>38</v>
      </c>
      <c r="D219" s="2" t="s">
        <v>25</v>
      </c>
      <c r="E219" s="36" t="s">
        <v>939</v>
      </c>
      <c r="F219" s="2" t="s">
        <v>96</v>
      </c>
      <c r="G219" s="37">
        <v>20.0</v>
      </c>
      <c r="H219" s="36" t="s">
        <v>53</v>
      </c>
      <c r="I219" s="2" t="s">
        <v>95</v>
      </c>
      <c r="J219" s="2" t="s">
        <v>59</v>
      </c>
    </row>
    <row r="220" ht="15.75" customHeight="1">
      <c r="A220" s="2" t="s">
        <v>524</v>
      </c>
      <c r="B220" s="2">
        <v>45.0</v>
      </c>
      <c r="C220" s="2" t="s">
        <v>38</v>
      </c>
      <c r="D220" s="2" t="s">
        <v>284</v>
      </c>
      <c r="E220" s="36" t="s">
        <v>939</v>
      </c>
      <c r="F220" s="2" t="s">
        <v>140</v>
      </c>
      <c r="G220" s="37">
        <v>20.0</v>
      </c>
      <c r="H220" s="36" t="s">
        <v>53</v>
      </c>
      <c r="I220" s="2" t="s">
        <v>48</v>
      </c>
      <c r="J220" s="2" t="s">
        <v>49</v>
      </c>
    </row>
    <row r="221" ht="15.75" customHeight="1">
      <c r="A221" s="2" t="s">
        <v>526</v>
      </c>
      <c r="B221" s="2">
        <v>31.0</v>
      </c>
      <c r="C221" s="2" t="s">
        <v>38</v>
      </c>
      <c r="D221" s="2" t="s">
        <v>50</v>
      </c>
      <c r="E221" s="36" t="s">
        <v>939</v>
      </c>
      <c r="F221" s="2" t="s">
        <v>61</v>
      </c>
      <c r="G221" s="37">
        <v>25.0</v>
      </c>
      <c r="H221" s="36" t="s">
        <v>53</v>
      </c>
      <c r="I221" s="2" t="s">
        <v>58</v>
      </c>
      <c r="J221" s="2" t="s">
        <v>59</v>
      </c>
    </row>
    <row r="222" ht="15.75" customHeight="1">
      <c r="A222" s="2" t="s">
        <v>528</v>
      </c>
      <c r="B222" s="2">
        <v>23.0</v>
      </c>
      <c r="C222" s="2" t="s">
        <v>26</v>
      </c>
      <c r="D222" s="2" t="s">
        <v>50</v>
      </c>
      <c r="E222" s="36" t="s">
        <v>939</v>
      </c>
      <c r="F222" s="2" t="s">
        <v>61</v>
      </c>
      <c r="G222" s="37">
        <v>25.0</v>
      </c>
      <c r="H222" s="36" t="s">
        <v>53</v>
      </c>
      <c r="I222" s="2" t="s">
        <v>58</v>
      </c>
      <c r="J222" s="2" t="s">
        <v>59</v>
      </c>
    </row>
    <row r="223" ht="15.75" customHeight="1">
      <c r="A223" s="2" t="s">
        <v>530</v>
      </c>
      <c r="B223" s="2">
        <v>59.0</v>
      </c>
      <c r="C223" s="2" t="s">
        <v>38</v>
      </c>
      <c r="D223" s="2" t="s">
        <v>25</v>
      </c>
      <c r="E223" s="36" t="s">
        <v>939</v>
      </c>
      <c r="F223" s="2" t="s">
        <v>96</v>
      </c>
      <c r="G223" s="37">
        <v>20.0</v>
      </c>
      <c r="H223" s="36" t="s">
        <v>53</v>
      </c>
      <c r="I223" s="2" t="s">
        <v>95</v>
      </c>
      <c r="J223" s="2" t="s">
        <v>59</v>
      </c>
    </row>
    <row r="224" ht="15.75" customHeight="1">
      <c r="A224" s="2" t="s">
        <v>532</v>
      </c>
      <c r="B224" s="2">
        <v>18.0</v>
      </c>
      <c r="C224" s="2" t="s">
        <v>38</v>
      </c>
      <c r="D224" s="2" t="s">
        <v>284</v>
      </c>
      <c r="E224" s="36" t="s">
        <v>936</v>
      </c>
      <c r="F224" s="2" t="s">
        <v>28</v>
      </c>
      <c r="G224" s="37">
        <v>20.0</v>
      </c>
      <c r="H224" s="36" t="s">
        <v>30</v>
      </c>
      <c r="I224" s="2" t="s">
        <v>23</v>
      </c>
      <c r="J224" s="2" t="s">
        <v>59</v>
      </c>
    </row>
    <row r="225" ht="15.75" customHeight="1">
      <c r="A225" s="2" t="s">
        <v>535</v>
      </c>
      <c r="B225" s="2">
        <v>25.0</v>
      </c>
      <c r="C225" s="2" t="s">
        <v>38</v>
      </c>
      <c r="D225" s="2" t="s">
        <v>284</v>
      </c>
      <c r="E225" s="36" t="s">
        <v>939</v>
      </c>
      <c r="F225" s="2" t="s">
        <v>140</v>
      </c>
      <c r="G225" s="37">
        <v>20.0</v>
      </c>
      <c r="H225" s="36" t="s">
        <v>53</v>
      </c>
      <c r="I225" s="2" t="s">
        <v>48</v>
      </c>
      <c r="J225" s="2" t="s">
        <v>59</v>
      </c>
    </row>
    <row r="226" ht="15.75" customHeight="1">
      <c r="A226" s="2" t="s">
        <v>537</v>
      </c>
      <c r="B226" s="2">
        <v>18.0</v>
      </c>
      <c r="C226" s="2" t="s">
        <v>26</v>
      </c>
      <c r="D226" s="2" t="s">
        <v>50</v>
      </c>
      <c r="E226" s="36" t="s">
        <v>939</v>
      </c>
      <c r="F226" s="2" t="s">
        <v>436</v>
      </c>
      <c r="G226" s="37">
        <v>24.0</v>
      </c>
      <c r="H226" s="36" t="s">
        <v>53</v>
      </c>
      <c r="I226" s="2" t="s">
        <v>76</v>
      </c>
      <c r="J226" s="2" t="s">
        <v>59</v>
      </c>
    </row>
    <row r="227" ht="15.75" customHeight="1">
      <c r="A227" s="2" t="s">
        <v>539</v>
      </c>
      <c r="B227" s="2">
        <v>54.0</v>
      </c>
      <c r="C227" s="2" t="s">
        <v>38</v>
      </c>
      <c r="D227" s="2" t="s">
        <v>25</v>
      </c>
      <c r="E227" s="36" t="s">
        <v>939</v>
      </c>
      <c r="F227" s="2" t="s">
        <v>122</v>
      </c>
      <c r="G227" s="37">
        <v>20.0</v>
      </c>
      <c r="H227" s="36" t="s">
        <v>53</v>
      </c>
      <c r="I227" s="2" t="s">
        <v>120</v>
      </c>
      <c r="J227" s="2" t="s">
        <v>36</v>
      </c>
    </row>
    <row r="228" ht="15.75" customHeight="1">
      <c r="A228" s="2" t="s">
        <v>541</v>
      </c>
      <c r="B228" s="2">
        <v>19.0</v>
      </c>
      <c r="C228" s="2" t="s">
        <v>38</v>
      </c>
      <c r="D228" s="2" t="s">
        <v>284</v>
      </c>
      <c r="E228" s="36" t="s">
        <v>936</v>
      </c>
      <c r="F228" s="2" t="s">
        <v>28</v>
      </c>
      <c r="G228" s="37">
        <v>20.0</v>
      </c>
      <c r="H228" s="36" t="s">
        <v>30</v>
      </c>
      <c r="I228" s="2" t="s">
        <v>23</v>
      </c>
      <c r="J228" s="2" t="s">
        <v>49</v>
      </c>
    </row>
    <row r="229" ht="15.75" customHeight="1">
      <c r="A229" s="2" t="s">
        <v>543</v>
      </c>
      <c r="B229" s="2">
        <v>25.0</v>
      </c>
      <c r="C229" s="2" t="s">
        <v>26</v>
      </c>
      <c r="D229" s="2" t="s">
        <v>50</v>
      </c>
      <c r="E229" s="36" t="s">
        <v>937</v>
      </c>
      <c r="F229" s="2" t="s">
        <v>40</v>
      </c>
      <c r="G229" s="37">
        <v>20.0</v>
      </c>
      <c r="H229" s="36" t="s">
        <v>30</v>
      </c>
      <c r="I229" s="2" t="s">
        <v>35</v>
      </c>
      <c r="J229" s="2" t="s">
        <v>59</v>
      </c>
    </row>
    <row r="230" ht="15.75" customHeight="1">
      <c r="A230" s="2" t="s">
        <v>545</v>
      </c>
      <c r="B230" s="2">
        <v>46.0</v>
      </c>
      <c r="C230" s="2" t="s">
        <v>38</v>
      </c>
      <c r="D230" s="2" t="s">
        <v>284</v>
      </c>
      <c r="E230" s="36" t="s">
        <v>936</v>
      </c>
      <c r="F230" s="2" t="s">
        <v>28</v>
      </c>
      <c r="G230" s="37">
        <v>20.0</v>
      </c>
      <c r="H230" s="36" t="s">
        <v>30</v>
      </c>
      <c r="I230" s="2" t="s">
        <v>23</v>
      </c>
      <c r="J230" s="2" t="s">
        <v>59</v>
      </c>
    </row>
    <row r="231" ht="15.75" customHeight="1">
      <c r="A231" s="2" t="s">
        <v>547</v>
      </c>
      <c r="B231" s="2">
        <v>51.0</v>
      </c>
      <c r="C231" s="2" t="s">
        <v>26</v>
      </c>
      <c r="D231" s="2" t="s">
        <v>25</v>
      </c>
      <c r="E231" s="36" t="s">
        <v>939</v>
      </c>
      <c r="F231" s="2" t="s">
        <v>96</v>
      </c>
      <c r="G231" s="37">
        <v>20.0</v>
      </c>
      <c r="H231" s="36" t="s">
        <v>53</v>
      </c>
      <c r="I231" s="2" t="s">
        <v>95</v>
      </c>
      <c r="J231" s="2" t="s">
        <v>24</v>
      </c>
    </row>
    <row r="232" ht="15.75" customHeight="1">
      <c r="A232" s="5" t="s">
        <v>549</v>
      </c>
      <c r="B232" s="2">
        <v>57.0</v>
      </c>
      <c r="C232" s="2" t="s">
        <v>38</v>
      </c>
      <c r="D232" s="2" t="s">
        <v>50</v>
      </c>
      <c r="E232" s="36" t="s">
        <v>939</v>
      </c>
      <c r="F232" s="2" t="s">
        <v>61</v>
      </c>
      <c r="G232" s="37">
        <v>25.0</v>
      </c>
      <c r="H232" s="36" t="s">
        <v>53</v>
      </c>
      <c r="I232" s="2" t="s">
        <v>87</v>
      </c>
      <c r="J232" s="2" t="s">
        <v>36</v>
      </c>
    </row>
    <row r="233" ht="15.75" customHeight="1">
      <c r="A233" s="2" t="s">
        <v>551</v>
      </c>
      <c r="B233" s="2">
        <v>56.0</v>
      </c>
      <c r="C233" s="2" t="s">
        <v>38</v>
      </c>
      <c r="D233" s="2" t="s">
        <v>284</v>
      </c>
      <c r="E233" s="36" t="s">
        <v>939</v>
      </c>
      <c r="F233" s="2" t="s">
        <v>140</v>
      </c>
      <c r="G233" s="37">
        <v>20.0</v>
      </c>
      <c r="H233" s="36" t="s">
        <v>53</v>
      </c>
      <c r="I233" s="2" t="s">
        <v>48</v>
      </c>
      <c r="J233" s="2" t="s">
        <v>49</v>
      </c>
    </row>
    <row r="234" ht="15.75" customHeight="1">
      <c r="A234" s="2" t="s">
        <v>553</v>
      </c>
      <c r="B234" s="2">
        <v>24.0</v>
      </c>
      <c r="C234" s="2" t="s">
        <v>38</v>
      </c>
      <c r="D234" s="2" t="s">
        <v>25</v>
      </c>
      <c r="E234" s="36" t="s">
        <v>939</v>
      </c>
      <c r="F234" s="2" t="s">
        <v>122</v>
      </c>
      <c r="G234" s="37">
        <v>20.0</v>
      </c>
      <c r="H234" s="36" t="s">
        <v>53</v>
      </c>
      <c r="I234" s="2" t="s">
        <v>120</v>
      </c>
      <c r="J234" s="2" t="s">
        <v>59</v>
      </c>
    </row>
    <row r="235" ht="15.75" customHeight="1">
      <c r="A235" s="2" t="s">
        <v>555</v>
      </c>
      <c r="B235" s="2">
        <v>44.0</v>
      </c>
      <c r="C235" s="2" t="s">
        <v>38</v>
      </c>
      <c r="D235" s="2" t="s">
        <v>284</v>
      </c>
      <c r="E235" s="36" t="s">
        <v>936</v>
      </c>
      <c r="F235" s="2" t="s">
        <v>28</v>
      </c>
      <c r="G235" s="37">
        <v>20.0</v>
      </c>
      <c r="H235" s="36" t="s">
        <v>30</v>
      </c>
      <c r="I235" s="2" t="s">
        <v>23</v>
      </c>
      <c r="J235" s="2" t="s">
        <v>24</v>
      </c>
    </row>
    <row r="236" ht="15.75" customHeight="1">
      <c r="A236" s="2" t="s">
        <v>557</v>
      </c>
      <c r="B236" s="2">
        <v>36.0</v>
      </c>
      <c r="C236" s="2" t="s">
        <v>26</v>
      </c>
      <c r="D236" s="2" t="s">
        <v>284</v>
      </c>
      <c r="E236" s="36" t="s">
        <v>939</v>
      </c>
      <c r="F236" s="2" t="s">
        <v>140</v>
      </c>
      <c r="G236" s="37">
        <v>20.0</v>
      </c>
      <c r="H236" s="36" t="s">
        <v>53</v>
      </c>
      <c r="I236" s="2" t="s">
        <v>48</v>
      </c>
      <c r="J236" s="2" t="s">
        <v>36</v>
      </c>
    </row>
    <row r="237" ht="15.75" customHeight="1">
      <c r="A237" s="2" t="s">
        <v>559</v>
      </c>
      <c r="B237" s="2">
        <v>56.0</v>
      </c>
      <c r="C237" s="2" t="s">
        <v>26</v>
      </c>
      <c r="D237" s="2" t="s">
        <v>284</v>
      </c>
      <c r="E237" s="36" t="s">
        <v>936</v>
      </c>
      <c r="F237" s="2" t="s">
        <v>28</v>
      </c>
      <c r="G237" s="37">
        <v>20.0</v>
      </c>
      <c r="H237" s="36" t="s">
        <v>30</v>
      </c>
      <c r="I237" s="2" t="s">
        <v>23</v>
      </c>
      <c r="J237" s="2" t="s">
        <v>49</v>
      </c>
    </row>
    <row r="238" ht="15.75" customHeight="1">
      <c r="A238" s="2" t="s">
        <v>561</v>
      </c>
      <c r="B238" s="2">
        <v>55.0</v>
      </c>
      <c r="C238" s="2" t="s">
        <v>38</v>
      </c>
      <c r="D238" s="2" t="s">
        <v>25</v>
      </c>
      <c r="E238" s="36" t="s">
        <v>939</v>
      </c>
      <c r="F238" s="2" t="s">
        <v>122</v>
      </c>
      <c r="G238" s="37">
        <v>20.0</v>
      </c>
      <c r="H238" s="36" t="s">
        <v>53</v>
      </c>
      <c r="I238" s="2" t="s">
        <v>120</v>
      </c>
      <c r="J238" s="2" t="s">
        <v>59</v>
      </c>
    </row>
    <row r="239" ht="15.75" customHeight="1">
      <c r="A239" s="2" t="s">
        <v>563</v>
      </c>
      <c r="B239" s="2">
        <v>23.0</v>
      </c>
      <c r="C239" s="2" t="s">
        <v>38</v>
      </c>
      <c r="D239" s="2" t="s">
        <v>25</v>
      </c>
      <c r="E239" s="36" t="s">
        <v>939</v>
      </c>
      <c r="F239" s="2" t="s">
        <v>96</v>
      </c>
      <c r="G239" s="37">
        <v>20.0</v>
      </c>
      <c r="H239" s="36" t="s">
        <v>53</v>
      </c>
      <c r="I239" s="2" t="s">
        <v>95</v>
      </c>
      <c r="J239" s="2" t="s">
        <v>24</v>
      </c>
    </row>
    <row r="240" ht="15.75" customHeight="1">
      <c r="A240" s="2" t="s">
        <v>565</v>
      </c>
      <c r="B240" s="2">
        <v>40.0</v>
      </c>
      <c r="C240" s="2" t="s">
        <v>38</v>
      </c>
      <c r="D240" s="2" t="s">
        <v>50</v>
      </c>
      <c r="E240" s="36" t="s">
        <v>951</v>
      </c>
      <c r="F240" s="2" t="s">
        <v>566</v>
      </c>
      <c r="G240" s="37">
        <v>16.0</v>
      </c>
      <c r="H240" s="36" t="s">
        <v>53</v>
      </c>
      <c r="I240" s="2" t="s">
        <v>48</v>
      </c>
      <c r="J240" s="2" t="s">
        <v>36</v>
      </c>
    </row>
    <row r="241" ht="15.75" customHeight="1">
      <c r="A241" s="2" t="s">
        <v>570</v>
      </c>
      <c r="B241" s="2">
        <v>38.0</v>
      </c>
      <c r="C241" s="2" t="s">
        <v>38</v>
      </c>
      <c r="D241" s="2" t="s">
        <v>572</v>
      </c>
      <c r="E241" s="36" t="s">
        <v>939</v>
      </c>
      <c r="F241" s="2" t="s">
        <v>140</v>
      </c>
      <c r="G241" s="37">
        <v>20.0</v>
      </c>
      <c r="H241" s="36" t="s">
        <v>53</v>
      </c>
      <c r="I241" s="2" t="s">
        <v>571</v>
      </c>
      <c r="J241" s="2" t="s">
        <v>49</v>
      </c>
    </row>
    <row r="242" ht="15.75" customHeight="1">
      <c r="A242" s="2" t="s">
        <v>576</v>
      </c>
      <c r="B242" s="2">
        <v>44.0</v>
      </c>
      <c r="C242" s="2" t="s">
        <v>38</v>
      </c>
      <c r="D242" s="2" t="s">
        <v>284</v>
      </c>
      <c r="E242" s="36" t="s">
        <v>936</v>
      </c>
      <c r="F242" s="2" t="s">
        <v>28</v>
      </c>
      <c r="G242" s="37">
        <v>20.0</v>
      </c>
      <c r="H242" s="36" t="s">
        <v>30</v>
      </c>
      <c r="I242" s="2" t="s">
        <v>23</v>
      </c>
      <c r="J242" s="2" t="s">
        <v>59</v>
      </c>
    </row>
    <row r="243" ht="15.75" customHeight="1">
      <c r="A243" s="2" t="s">
        <v>578</v>
      </c>
      <c r="B243" s="2">
        <v>30.0</v>
      </c>
      <c r="C243" s="2" t="s">
        <v>38</v>
      </c>
      <c r="D243" s="2" t="s">
        <v>25</v>
      </c>
      <c r="E243" s="36" t="s">
        <v>939</v>
      </c>
      <c r="F243" s="2" t="s">
        <v>122</v>
      </c>
      <c r="G243" s="37">
        <v>20.0</v>
      </c>
      <c r="H243" s="36" t="s">
        <v>53</v>
      </c>
      <c r="I243" s="2" t="s">
        <v>120</v>
      </c>
      <c r="J243" s="2" t="s">
        <v>24</v>
      </c>
    </row>
    <row r="244" ht="15.75" customHeight="1">
      <c r="A244" s="2" t="s">
        <v>580</v>
      </c>
      <c r="B244" s="2">
        <v>26.0</v>
      </c>
      <c r="C244" s="2" t="s">
        <v>38</v>
      </c>
      <c r="D244" s="2" t="s">
        <v>50</v>
      </c>
      <c r="E244" s="36" t="s">
        <v>939</v>
      </c>
      <c r="F244" s="2" t="s">
        <v>436</v>
      </c>
      <c r="G244" s="37">
        <v>24.0</v>
      </c>
      <c r="H244" s="36" t="s">
        <v>53</v>
      </c>
      <c r="I244" s="2" t="s">
        <v>76</v>
      </c>
      <c r="J244" s="2" t="s">
        <v>36</v>
      </c>
    </row>
    <row r="245" ht="15.75" customHeight="1">
      <c r="A245" s="2" t="s">
        <v>582</v>
      </c>
      <c r="B245" s="2">
        <v>57.0</v>
      </c>
      <c r="C245" s="2" t="s">
        <v>38</v>
      </c>
      <c r="D245" s="2" t="s">
        <v>37</v>
      </c>
      <c r="E245" s="36" t="s">
        <v>939</v>
      </c>
      <c r="F245" s="2" t="s">
        <v>140</v>
      </c>
      <c r="G245" s="37">
        <v>20.0</v>
      </c>
      <c r="H245" s="36" t="s">
        <v>53</v>
      </c>
      <c r="I245" s="2" t="s">
        <v>87</v>
      </c>
      <c r="J245" s="2" t="s">
        <v>49</v>
      </c>
    </row>
    <row r="246" ht="15.75" customHeight="1">
      <c r="A246" s="2" t="s">
        <v>584</v>
      </c>
      <c r="B246" s="2">
        <v>31.0</v>
      </c>
      <c r="C246" s="2" t="s">
        <v>38</v>
      </c>
      <c r="D246" s="2" t="s">
        <v>50</v>
      </c>
      <c r="E246" s="36" t="s">
        <v>939</v>
      </c>
      <c r="F246" s="2" t="s">
        <v>436</v>
      </c>
      <c r="G246" s="37">
        <v>24.0</v>
      </c>
      <c r="H246" s="36" t="s">
        <v>53</v>
      </c>
      <c r="I246" s="2" t="s">
        <v>76</v>
      </c>
      <c r="J246" s="2" t="s">
        <v>49</v>
      </c>
    </row>
    <row r="247" ht="15.75" customHeight="1">
      <c r="A247" s="2" t="s">
        <v>586</v>
      </c>
      <c r="B247" s="2">
        <v>29.0</v>
      </c>
      <c r="C247" s="2" t="s">
        <v>38</v>
      </c>
      <c r="D247" s="2" t="s">
        <v>50</v>
      </c>
      <c r="E247" s="36" t="s">
        <v>939</v>
      </c>
      <c r="F247" s="2" t="s">
        <v>436</v>
      </c>
      <c r="G247" s="37">
        <v>24.0</v>
      </c>
      <c r="H247" s="36" t="s">
        <v>53</v>
      </c>
      <c r="I247" s="2" t="s">
        <v>76</v>
      </c>
      <c r="J247" s="2" t="s">
        <v>59</v>
      </c>
    </row>
    <row r="248" ht="15.75" customHeight="1">
      <c r="A248" s="2" t="s">
        <v>588</v>
      </c>
      <c r="B248" s="2">
        <v>52.0</v>
      </c>
      <c r="C248" s="2" t="s">
        <v>38</v>
      </c>
      <c r="D248" s="2" t="s">
        <v>25</v>
      </c>
      <c r="E248" s="36" t="s">
        <v>939</v>
      </c>
      <c r="F248" s="2" t="s">
        <v>122</v>
      </c>
      <c r="G248" s="37">
        <v>20.0</v>
      </c>
      <c r="H248" s="36" t="s">
        <v>53</v>
      </c>
      <c r="I248" s="2" t="s">
        <v>120</v>
      </c>
      <c r="J248" s="2" t="s">
        <v>24</v>
      </c>
    </row>
    <row r="249" ht="15.75" customHeight="1">
      <c r="A249" s="2" t="s">
        <v>590</v>
      </c>
      <c r="B249" s="2">
        <v>49.0</v>
      </c>
      <c r="C249" s="2" t="s">
        <v>38</v>
      </c>
      <c r="D249" s="2" t="s">
        <v>50</v>
      </c>
      <c r="E249" s="36" t="s">
        <v>951</v>
      </c>
      <c r="F249" s="2" t="s">
        <v>566</v>
      </c>
      <c r="G249" s="37">
        <v>16.0</v>
      </c>
      <c r="H249" s="36" t="s">
        <v>53</v>
      </c>
      <c r="I249" s="2" t="s">
        <v>48</v>
      </c>
      <c r="J249" s="2" t="s">
        <v>36</v>
      </c>
    </row>
    <row r="250" ht="15.75" customHeight="1">
      <c r="A250" s="2" t="s">
        <v>592</v>
      </c>
      <c r="B250" s="2">
        <v>42.0</v>
      </c>
      <c r="C250" s="2" t="s">
        <v>38</v>
      </c>
      <c r="D250" s="2" t="s">
        <v>25</v>
      </c>
      <c r="E250" s="36" t="s">
        <v>939</v>
      </c>
      <c r="F250" s="2" t="s">
        <v>122</v>
      </c>
      <c r="G250" s="37">
        <v>20.0</v>
      </c>
      <c r="H250" s="36" t="s">
        <v>53</v>
      </c>
      <c r="I250" s="2" t="s">
        <v>120</v>
      </c>
      <c r="J250" s="2" t="s">
        <v>49</v>
      </c>
    </row>
    <row r="251" ht="15.75" customHeight="1">
      <c r="A251" s="2" t="s">
        <v>594</v>
      </c>
      <c r="B251" s="2">
        <v>26.0</v>
      </c>
      <c r="C251" s="2" t="s">
        <v>38</v>
      </c>
      <c r="D251" s="2" t="s">
        <v>37</v>
      </c>
      <c r="E251" s="36" t="s">
        <v>939</v>
      </c>
      <c r="F251" s="2" t="s">
        <v>140</v>
      </c>
      <c r="G251" s="37">
        <v>20.0</v>
      </c>
      <c r="H251" s="36" t="s">
        <v>53</v>
      </c>
      <c r="I251" s="2" t="s">
        <v>87</v>
      </c>
      <c r="J251" s="2" t="s">
        <v>59</v>
      </c>
    </row>
    <row r="252" ht="15.75" customHeight="1">
      <c r="A252" s="2" t="s">
        <v>596</v>
      </c>
      <c r="B252" s="2">
        <v>35.0</v>
      </c>
      <c r="C252" s="2" t="s">
        <v>38</v>
      </c>
      <c r="D252" s="2" t="s">
        <v>50</v>
      </c>
      <c r="E252" s="36" t="s">
        <v>951</v>
      </c>
      <c r="F252" s="2" t="s">
        <v>566</v>
      </c>
      <c r="G252" s="37">
        <v>16.0</v>
      </c>
      <c r="H252" s="36" t="s">
        <v>53</v>
      </c>
      <c r="I252" s="2" t="s">
        <v>48</v>
      </c>
      <c r="J252" s="2" t="s">
        <v>24</v>
      </c>
    </row>
    <row r="253" ht="15.75" customHeight="1">
      <c r="A253" s="2" t="s">
        <v>598</v>
      </c>
      <c r="B253" s="2">
        <v>32.0</v>
      </c>
      <c r="C253" s="2" t="s">
        <v>38</v>
      </c>
      <c r="D253" s="2" t="s">
        <v>25</v>
      </c>
      <c r="E253" s="36" t="s">
        <v>939</v>
      </c>
      <c r="F253" s="2" t="s">
        <v>122</v>
      </c>
      <c r="G253" s="37">
        <v>20.0</v>
      </c>
      <c r="H253" s="36" t="s">
        <v>53</v>
      </c>
      <c r="I253" s="2" t="s">
        <v>120</v>
      </c>
      <c r="J253" s="2" t="s">
        <v>36</v>
      </c>
    </row>
    <row r="254" ht="15.75" customHeight="1">
      <c r="A254" s="2" t="s">
        <v>600</v>
      </c>
      <c r="B254" s="2">
        <v>23.0</v>
      </c>
      <c r="C254" s="2" t="s">
        <v>38</v>
      </c>
      <c r="D254" s="2" t="s">
        <v>37</v>
      </c>
      <c r="E254" s="36" t="s">
        <v>939</v>
      </c>
      <c r="F254" s="2" t="s">
        <v>140</v>
      </c>
      <c r="G254" s="37">
        <v>20.0</v>
      </c>
      <c r="H254" s="36" t="s">
        <v>53</v>
      </c>
      <c r="I254" s="2" t="s">
        <v>87</v>
      </c>
      <c r="J254" s="2" t="s">
        <v>49</v>
      </c>
    </row>
    <row r="255" ht="15.75" customHeight="1">
      <c r="A255" s="2" t="s">
        <v>602</v>
      </c>
      <c r="B255" s="2">
        <v>39.0</v>
      </c>
      <c r="C255" s="2" t="s">
        <v>38</v>
      </c>
      <c r="D255" s="2" t="s">
        <v>50</v>
      </c>
      <c r="E255" s="36" t="s">
        <v>937</v>
      </c>
      <c r="F255" s="2" t="s">
        <v>40</v>
      </c>
      <c r="G255" s="37">
        <v>20.0</v>
      </c>
      <c r="H255" s="36" t="s">
        <v>30</v>
      </c>
      <c r="I255" s="2" t="s">
        <v>35</v>
      </c>
      <c r="J255" s="2" t="s">
        <v>49</v>
      </c>
    </row>
    <row r="256" ht="15.75" customHeight="1">
      <c r="A256" s="2" t="s">
        <v>604</v>
      </c>
      <c r="B256" s="2">
        <v>35.0</v>
      </c>
      <c r="C256" s="2" t="s">
        <v>38</v>
      </c>
      <c r="D256" s="2" t="s">
        <v>50</v>
      </c>
      <c r="E256" s="36" t="s">
        <v>939</v>
      </c>
      <c r="F256" s="2" t="s">
        <v>436</v>
      </c>
      <c r="G256" s="37">
        <v>24.0</v>
      </c>
      <c r="H256" s="36" t="s">
        <v>53</v>
      </c>
      <c r="I256" s="2" t="s">
        <v>76</v>
      </c>
      <c r="J256" s="2" t="s">
        <v>49</v>
      </c>
    </row>
    <row r="257" ht="15.75" customHeight="1">
      <c r="A257" s="2" t="s">
        <v>606</v>
      </c>
      <c r="B257" s="2">
        <v>54.0</v>
      </c>
      <c r="C257" s="2" t="s">
        <v>38</v>
      </c>
      <c r="D257" s="2" t="s">
        <v>50</v>
      </c>
      <c r="E257" s="36" t="s">
        <v>937</v>
      </c>
      <c r="F257" s="2" t="s">
        <v>40</v>
      </c>
      <c r="G257" s="37">
        <v>20.0</v>
      </c>
      <c r="H257" s="36" t="s">
        <v>30</v>
      </c>
      <c r="I257" s="2" t="s">
        <v>35</v>
      </c>
      <c r="J257" s="2" t="s">
        <v>59</v>
      </c>
    </row>
    <row r="258" ht="15.75" customHeight="1">
      <c r="A258" s="2" t="s">
        <v>608</v>
      </c>
      <c r="B258" s="2">
        <v>44.0</v>
      </c>
      <c r="C258" s="2" t="s">
        <v>38</v>
      </c>
      <c r="D258" s="2" t="s">
        <v>50</v>
      </c>
      <c r="E258" s="36" t="s">
        <v>939</v>
      </c>
      <c r="F258" s="2" t="s">
        <v>436</v>
      </c>
      <c r="G258" s="37">
        <v>24.0</v>
      </c>
      <c r="H258" s="36" t="s">
        <v>53</v>
      </c>
      <c r="I258" s="2" t="s">
        <v>76</v>
      </c>
      <c r="J258" s="2" t="s">
        <v>24</v>
      </c>
    </row>
    <row r="259" ht="15.75" customHeight="1">
      <c r="A259" s="2" t="s">
        <v>610</v>
      </c>
      <c r="B259" s="2">
        <v>35.0</v>
      </c>
      <c r="C259" s="2" t="s">
        <v>38</v>
      </c>
      <c r="D259" s="2" t="s">
        <v>50</v>
      </c>
      <c r="E259" s="36" t="s">
        <v>939</v>
      </c>
      <c r="F259" s="2" t="s">
        <v>436</v>
      </c>
      <c r="G259" s="37">
        <v>24.0</v>
      </c>
      <c r="H259" s="36" t="s">
        <v>53</v>
      </c>
      <c r="I259" s="2" t="s">
        <v>76</v>
      </c>
      <c r="J259" s="2" t="s">
        <v>36</v>
      </c>
    </row>
    <row r="260" ht="15.75" customHeight="1">
      <c r="A260" s="2" t="s">
        <v>612</v>
      </c>
      <c r="B260" s="2">
        <v>41.0</v>
      </c>
      <c r="C260" s="2" t="s">
        <v>38</v>
      </c>
      <c r="D260" s="2" t="s">
        <v>25</v>
      </c>
      <c r="E260" s="36" t="s">
        <v>939</v>
      </c>
      <c r="F260" s="2" t="s">
        <v>122</v>
      </c>
      <c r="G260" s="37">
        <v>20.0</v>
      </c>
      <c r="H260" s="36" t="s">
        <v>53</v>
      </c>
      <c r="I260" s="2" t="s">
        <v>120</v>
      </c>
      <c r="J260" s="2" t="s">
        <v>49</v>
      </c>
    </row>
    <row r="261" ht="15.75" customHeight="1">
      <c r="A261" s="2" t="s">
        <v>614</v>
      </c>
      <c r="B261" s="2">
        <v>32.0</v>
      </c>
      <c r="C261" s="2" t="s">
        <v>38</v>
      </c>
      <c r="D261" s="2" t="s">
        <v>50</v>
      </c>
      <c r="E261" s="36" t="s">
        <v>951</v>
      </c>
      <c r="F261" s="2" t="s">
        <v>566</v>
      </c>
      <c r="G261" s="37">
        <v>16.0</v>
      </c>
      <c r="H261" s="36" t="s">
        <v>53</v>
      </c>
      <c r="I261" s="2" t="s">
        <v>48</v>
      </c>
      <c r="J261" s="2" t="s">
        <v>59</v>
      </c>
    </row>
    <row r="262" ht="15.75" customHeight="1">
      <c r="A262" s="2" t="s">
        <v>616</v>
      </c>
      <c r="B262" s="2">
        <v>48.0</v>
      </c>
      <c r="C262" s="2" t="s">
        <v>26</v>
      </c>
      <c r="D262" s="2" t="s">
        <v>37</v>
      </c>
      <c r="E262" s="36" t="s">
        <v>939</v>
      </c>
      <c r="F262" s="2" t="s">
        <v>61</v>
      </c>
      <c r="G262" s="37">
        <v>25.0</v>
      </c>
      <c r="H262" s="36" t="s">
        <v>53</v>
      </c>
      <c r="I262" s="2" t="s">
        <v>58</v>
      </c>
      <c r="J262" s="2" t="s">
        <v>59</v>
      </c>
    </row>
    <row r="263" ht="15.75" customHeight="1">
      <c r="A263" s="2" t="s">
        <v>618</v>
      </c>
      <c r="B263" s="2">
        <v>45.0</v>
      </c>
      <c r="C263" s="2" t="s">
        <v>26</v>
      </c>
      <c r="D263" s="2" t="s">
        <v>50</v>
      </c>
      <c r="E263" s="36" t="s">
        <v>951</v>
      </c>
      <c r="F263" s="2" t="s">
        <v>566</v>
      </c>
      <c r="G263" s="37">
        <v>16.0</v>
      </c>
      <c r="H263" s="36" t="s">
        <v>53</v>
      </c>
      <c r="I263" s="2" t="s">
        <v>48</v>
      </c>
      <c r="J263" s="2" t="s">
        <v>24</v>
      </c>
    </row>
    <row r="264" ht="15.75" customHeight="1">
      <c r="A264" s="2" t="s">
        <v>620</v>
      </c>
      <c r="B264" s="2">
        <v>18.0</v>
      </c>
      <c r="C264" s="2" t="s">
        <v>38</v>
      </c>
      <c r="D264" s="2" t="s">
        <v>50</v>
      </c>
      <c r="E264" s="36" t="s">
        <v>937</v>
      </c>
      <c r="F264" s="2" t="s">
        <v>40</v>
      </c>
      <c r="G264" s="37">
        <v>20.0</v>
      </c>
      <c r="H264" s="36" t="s">
        <v>30</v>
      </c>
      <c r="I264" s="2" t="s">
        <v>35</v>
      </c>
      <c r="J264" s="2" t="s">
        <v>36</v>
      </c>
    </row>
    <row r="265" ht="15.75" customHeight="1">
      <c r="A265" s="2" t="s">
        <v>622</v>
      </c>
      <c r="B265" s="2">
        <v>18.0</v>
      </c>
      <c r="C265" s="2" t="s">
        <v>38</v>
      </c>
      <c r="D265" s="2" t="s">
        <v>37</v>
      </c>
      <c r="E265" s="36" t="s">
        <v>939</v>
      </c>
      <c r="F265" s="2" t="s">
        <v>140</v>
      </c>
      <c r="G265" s="37">
        <v>20.0</v>
      </c>
      <c r="H265" s="36" t="s">
        <v>53</v>
      </c>
      <c r="I265" s="2" t="s">
        <v>87</v>
      </c>
      <c r="J265" s="2" t="s">
        <v>49</v>
      </c>
    </row>
    <row r="266" ht="15.75" customHeight="1">
      <c r="A266" s="2" t="s">
        <v>624</v>
      </c>
      <c r="B266" s="2">
        <v>32.0</v>
      </c>
      <c r="C266" s="2" t="s">
        <v>26</v>
      </c>
      <c r="D266" s="2" t="s">
        <v>37</v>
      </c>
      <c r="E266" s="36" t="s">
        <v>939</v>
      </c>
      <c r="F266" s="2" t="s">
        <v>140</v>
      </c>
      <c r="G266" s="37">
        <v>20.0</v>
      </c>
      <c r="H266" s="36" t="s">
        <v>53</v>
      </c>
      <c r="I266" s="2" t="s">
        <v>87</v>
      </c>
      <c r="J266" s="2" t="s">
        <v>59</v>
      </c>
    </row>
    <row r="267" ht="15.75" customHeight="1">
      <c r="A267" s="2" t="s">
        <v>626</v>
      </c>
      <c r="B267" s="2">
        <v>33.0</v>
      </c>
      <c r="C267" s="2" t="s">
        <v>26</v>
      </c>
      <c r="D267" s="2" t="s">
        <v>37</v>
      </c>
      <c r="E267" s="36" t="s">
        <v>939</v>
      </c>
      <c r="F267" s="2" t="s">
        <v>61</v>
      </c>
      <c r="G267" s="37">
        <v>25.0</v>
      </c>
      <c r="H267" s="36" t="s">
        <v>53</v>
      </c>
      <c r="I267" s="2" t="s">
        <v>58</v>
      </c>
      <c r="J267" s="2" t="s">
        <v>24</v>
      </c>
    </row>
    <row r="268" ht="15.75" customHeight="1">
      <c r="A268" s="2" t="s">
        <v>628</v>
      </c>
      <c r="B268" s="2">
        <v>55.0</v>
      </c>
      <c r="C268" s="2" t="s">
        <v>38</v>
      </c>
      <c r="D268" s="2" t="s">
        <v>37</v>
      </c>
      <c r="E268" s="36" t="s">
        <v>937</v>
      </c>
      <c r="F268" s="2" t="s">
        <v>40</v>
      </c>
      <c r="G268" s="37">
        <v>20.0</v>
      </c>
      <c r="H268" s="36" t="s">
        <v>30</v>
      </c>
      <c r="I268" s="2" t="s">
        <v>35</v>
      </c>
      <c r="J268" s="2" t="s">
        <v>36</v>
      </c>
    </row>
    <row r="269" ht="15.75" customHeight="1">
      <c r="A269" s="2" t="s">
        <v>630</v>
      </c>
      <c r="B269" s="2">
        <v>53.0</v>
      </c>
      <c r="C269" s="2" t="s">
        <v>38</v>
      </c>
      <c r="D269" s="2" t="s">
        <v>50</v>
      </c>
      <c r="E269" s="36" t="s">
        <v>951</v>
      </c>
      <c r="F269" s="2" t="s">
        <v>566</v>
      </c>
      <c r="G269" s="37">
        <v>16.0</v>
      </c>
      <c r="H269" s="36" t="s">
        <v>53</v>
      </c>
      <c r="I269" s="2" t="s">
        <v>48</v>
      </c>
      <c r="J269" s="2" t="s">
        <v>49</v>
      </c>
    </row>
    <row r="270" ht="15.75" customHeight="1">
      <c r="A270" s="2" t="s">
        <v>632</v>
      </c>
      <c r="B270" s="2">
        <v>26.0</v>
      </c>
      <c r="C270" s="2" t="s">
        <v>38</v>
      </c>
      <c r="D270" s="2" t="s">
        <v>37</v>
      </c>
      <c r="E270" s="36" t="s">
        <v>937</v>
      </c>
      <c r="F270" s="2" t="s">
        <v>633</v>
      </c>
      <c r="G270" s="37">
        <v>30.0</v>
      </c>
      <c r="H270" s="36" t="s">
        <v>30</v>
      </c>
      <c r="I270" s="2" t="s">
        <v>35</v>
      </c>
      <c r="J270" s="2" t="s">
        <v>59</v>
      </c>
    </row>
    <row r="271" ht="15.75" customHeight="1">
      <c r="A271" s="2" t="s">
        <v>637</v>
      </c>
      <c r="B271" s="2">
        <v>39.0</v>
      </c>
      <c r="C271" s="2" t="s">
        <v>38</v>
      </c>
      <c r="D271" s="2" t="s">
        <v>50</v>
      </c>
      <c r="E271" s="36" t="s">
        <v>939</v>
      </c>
      <c r="F271" s="2" t="s">
        <v>436</v>
      </c>
      <c r="G271" s="37">
        <v>24.0</v>
      </c>
      <c r="H271" s="36" t="s">
        <v>53</v>
      </c>
      <c r="I271" s="2" t="s">
        <v>76</v>
      </c>
      <c r="J271" s="2" t="s">
        <v>24</v>
      </c>
    </row>
    <row r="272" ht="15.75" customHeight="1">
      <c r="A272" s="2" t="s">
        <v>639</v>
      </c>
      <c r="B272" s="2">
        <v>53.0</v>
      </c>
      <c r="C272" s="2" t="s">
        <v>26</v>
      </c>
      <c r="D272" s="2" t="s">
        <v>25</v>
      </c>
      <c r="E272" s="36" t="s">
        <v>939</v>
      </c>
      <c r="F272" s="2" t="s">
        <v>96</v>
      </c>
      <c r="G272" s="37">
        <v>20.0</v>
      </c>
      <c r="H272" s="36" t="s">
        <v>53</v>
      </c>
      <c r="I272" s="2" t="s">
        <v>95</v>
      </c>
      <c r="J272" s="2" t="s">
        <v>36</v>
      </c>
    </row>
    <row r="273" ht="15.75" customHeight="1">
      <c r="A273" s="2" t="s">
        <v>641</v>
      </c>
      <c r="B273" s="2">
        <v>44.0</v>
      </c>
      <c r="C273" s="2" t="s">
        <v>38</v>
      </c>
      <c r="D273" s="2" t="s">
        <v>25</v>
      </c>
      <c r="E273" s="36" t="s">
        <v>939</v>
      </c>
      <c r="F273" s="2" t="s">
        <v>96</v>
      </c>
      <c r="G273" s="37">
        <v>20.0</v>
      </c>
      <c r="H273" s="36" t="s">
        <v>53</v>
      </c>
      <c r="I273" s="2" t="s">
        <v>95</v>
      </c>
      <c r="J273" s="2" t="s">
        <v>49</v>
      </c>
    </row>
    <row r="274" ht="15.75" customHeight="1">
      <c r="A274" s="2" t="s">
        <v>643</v>
      </c>
      <c r="B274" s="2">
        <v>47.0</v>
      </c>
      <c r="C274" s="2" t="s">
        <v>38</v>
      </c>
      <c r="D274" s="2" t="s">
        <v>37</v>
      </c>
      <c r="E274" s="36" t="s">
        <v>937</v>
      </c>
      <c r="F274" s="2" t="s">
        <v>633</v>
      </c>
      <c r="G274" s="37">
        <v>30.0</v>
      </c>
      <c r="H274" s="36" t="s">
        <v>30</v>
      </c>
      <c r="I274" s="2" t="s">
        <v>35</v>
      </c>
      <c r="J274" s="2" t="s">
        <v>59</v>
      </c>
    </row>
    <row r="275" ht="15.75" customHeight="1">
      <c r="A275" s="2" t="s">
        <v>645</v>
      </c>
      <c r="B275" s="2">
        <v>26.0</v>
      </c>
      <c r="C275" s="2" t="s">
        <v>38</v>
      </c>
      <c r="D275" s="2" t="s">
        <v>50</v>
      </c>
      <c r="E275" s="36" t="s">
        <v>939</v>
      </c>
      <c r="F275" s="2" t="s">
        <v>436</v>
      </c>
      <c r="G275" s="37">
        <v>24.0</v>
      </c>
      <c r="H275" s="36" t="s">
        <v>53</v>
      </c>
      <c r="I275" s="2" t="s">
        <v>76</v>
      </c>
      <c r="J275" s="2" t="s">
        <v>24</v>
      </c>
    </row>
    <row r="276" ht="15.75" customHeight="1">
      <c r="A276" s="2" t="s">
        <v>647</v>
      </c>
      <c r="B276" s="2">
        <v>18.0</v>
      </c>
      <c r="C276" s="2" t="s">
        <v>26</v>
      </c>
      <c r="D276" s="2" t="s">
        <v>37</v>
      </c>
      <c r="E276" s="36" t="s">
        <v>939</v>
      </c>
      <c r="F276" s="2" t="s">
        <v>61</v>
      </c>
      <c r="G276" s="37">
        <v>25.0</v>
      </c>
      <c r="H276" s="36" t="s">
        <v>53</v>
      </c>
      <c r="I276" s="2" t="s">
        <v>58</v>
      </c>
      <c r="J276" s="2" t="s">
        <v>36</v>
      </c>
    </row>
    <row r="277" ht="15.75" customHeight="1">
      <c r="A277" s="2" t="s">
        <v>649</v>
      </c>
      <c r="B277" s="2">
        <v>53.0</v>
      </c>
      <c r="C277" s="2" t="s">
        <v>38</v>
      </c>
      <c r="D277" s="2" t="s">
        <v>25</v>
      </c>
      <c r="E277" s="36" t="s">
        <v>939</v>
      </c>
      <c r="F277" s="2" t="s">
        <v>122</v>
      </c>
      <c r="G277" s="37">
        <v>20.0</v>
      </c>
      <c r="H277" s="36" t="s">
        <v>53</v>
      </c>
      <c r="I277" s="2" t="s">
        <v>120</v>
      </c>
      <c r="J277" s="2" t="s">
        <v>49</v>
      </c>
    </row>
    <row r="278" ht="15.75" customHeight="1">
      <c r="A278" s="2" t="s">
        <v>651</v>
      </c>
      <c r="B278" s="2">
        <v>54.0</v>
      </c>
      <c r="C278" s="2" t="s">
        <v>38</v>
      </c>
      <c r="D278" s="2" t="s">
        <v>572</v>
      </c>
      <c r="E278" s="36" t="s">
        <v>939</v>
      </c>
      <c r="F278" s="2" t="s">
        <v>140</v>
      </c>
      <c r="G278" s="37">
        <v>20.0</v>
      </c>
      <c r="H278" s="36" t="s">
        <v>53</v>
      </c>
      <c r="I278" s="2" t="s">
        <v>652</v>
      </c>
      <c r="J278" s="2" t="s">
        <v>49</v>
      </c>
    </row>
    <row r="279" ht="15.75" customHeight="1">
      <c r="A279" s="2" t="s">
        <v>654</v>
      </c>
      <c r="B279" s="2">
        <v>37.0</v>
      </c>
      <c r="C279" s="2" t="s">
        <v>38</v>
      </c>
      <c r="D279" s="2" t="s">
        <v>284</v>
      </c>
      <c r="E279" s="36" t="s">
        <v>936</v>
      </c>
      <c r="F279" s="2" t="s">
        <v>28</v>
      </c>
      <c r="G279" s="37">
        <v>20.0</v>
      </c>
      <c r="H279" s="36" t="s">
        <v>30</v>
      </c>
      <c r="I279" s="2" t="s">
        <v>23</v>
      </c>
      <c r="J279" s="2" t="s">
        <v>59</v>
      </c>
    </row>
    <row r="280" ht="15.75" customHeight="1">
      <c r="A280" s="2" t="s">
        <v>656</v>
      </c>
      <c r="B280" s="2">
        <v>28.0</v>
      </c>
      <c r="C280" s="2" t="s">
        <v>38</v>
      </c>
      <c r="D280" s="2" t="s">
        <v>37</v>
      </c>
      <c r="E280" s="36" t="s">
        <v>937</v>
      </c>
      <c r="F280" s="2" t="s">
        <v>633</v>
      </c>
      <c r="G280" s="37">
        <v>30.0</v>
      </c>
      <c r="H280" s="36" t="s">
        <v>30</v>
      </c>
      <c r="I280" s="2" t="s">
        <v>35</v>
      </c>
      <c r="J280" s="2" t="s">
        <v>24</v>
      </c>
    </row>
    <row r="281" ht="15.75" customHeight="1">
      <c r="A281" s="2" t="s">
        <v>658</v>
      </c>
      <c r="B281" s="2">
        <v>23.0</v>
      </c>
      <c r="C281" s="2" t="s">
        <v>38</v>
      </c>
      <c r="D281" s="2" t="s">
        <v>25</v>
      </c>
      <c r="E281" s="36" t="s">
        <v>939</v>
      </c>
      <c r="F281" s="2" t="s">
        <v>96</v>
      </c>
      <c r="G281" s="37">
        <v>20.0</v>
      </c>
      <c r="H281" s="36" t="s">
        <v>53</v>
      </c>
      <c r="I281" s="2" t="s">
        <v>95</v>
      </c>
      <c r="J281" s="2" t="s">
        <v>36</v>
      </c>
    </row>
    <row r="282" ht="15.75" customHeight="1">
      <c r="A282" s="2" t="s">
        <v>660</v>
      </c>
      <c r="B282" s="2">
        <v>46.0</v>
      </c>
      <c r="C282" s="2" t="s">
        <v>38</v>
      </c>
      <c r="D282" s="2" t="s">
        <v>50</v>
      </c>
      <c r="E282" s="36" t="s">
        <v>939</v>
      </c>
      <c r="F282" s="2" t="s">
        <v>436</v>
      </c>
      <c r="G282" s="37">
        <v>24.0</v>
      </c>
      <c r="H282" s="36" t="s">
        <v>53</v>
      </c>
      <c r="I282" s="2" t="s">
        <v>76</v>
      </c>
      <c r="J282" s="2" t="s">
        <v>49</v>
      </c>
    </row>
    <row r="283" ht="15.75" customHeight="1">
      <c r="A283" s="2" t="s">
        <v>662</v>
      </c>
      <c r="B283" s="2">
        <v>30.0</v>
      </c>
      <c r="C283" s="2" t="s">
        <v>38</v>
      </c>
      <c r="D283" s="2" t="s">
        <v>25</v>
      </c>
      <c r="E283" s="36" t="s">
        <v>939</v>
      </c>
      <c r="F283" s="2" t="s">
        <v>122</v>
      </c>
      <c r="G283" s="37">
        <v>20.0</v>
      </c>
      <c r="H283" s="36" t="s">
        <v>53</v>
      </c>
      <c r="I283" s="2" t="s">
        <v>120</v>
      </c>
      <c r="J283" s="2" t="s">
        <v>59</v>
      </c>
    </row>
    <row r="284" ht="15.75" customHeight="1">
      <c r="A284" s="2" t="s">
        <v>664</v>
      </c>
      <c r="B284" s="2">
        <v>35.0</v>
      </c>
      <c r="C284" s="2" t="s">
        <v>38</v>
      </c>
      <c r="D284" s="2" t="s">
        <v>37</v>
      </c>
      <c r="E284" s="36" t="s">
        <v>937</v>
      </c>
      <c r="F284" s="2" t="s">
        <v>633</v>
      </c>
      <c r="G284" s="37">
        <v>30.0</v>
      </c>
      <c r="H284" s="36" t="s">
        <v>30</v>
      </c>
      <c r="I284" s="2" t="s">
        <v>35</v>
      </c>
      <c r="J284" s="2" t="s">
        <v>24</v>
      </c>
    </row>
    <row r="285" ht="15.75" customHeight="1">
      <c r="A285" s="2" t="s">
        <v>666</v>
      </c>
      <c r="B285" s="2">
        <v>57.0</v>
      </c>
      <c r="C285" s="2" t="s">
        <v>38</v>
      </c>
      <c r="D285" s="2" t="s">
        <v>50</v>
      </c>
      <c r="E285" s="36" t="s">
        <v>951</v>
      </c>
      <c r="F285" s="2" t="s">
        <v>566</v>
      </c>
      <c r="G285" s="37">
        <v>16.0</v>
      </c>
      <c r="H285" s="36" t="s">
        <v>53</v>
      </c>
      <c r="I285" s="2" t="s">
        <v>48</v>
      </c>
      <c r="J285" s="2" t="s">
        <v>36</v>
      </c>
    </row>
    <row r="286" ht="15.75" customHeight="1">
      <c r="A286" s="2" t="s">
        <v>668</v>
      </c>
      <c r="B286" s="2">
        <v>47.0</v>
      </c>
      <c r="C286" s="2" t="s">
        <v>38</v>
      </c>
      <c r="D286" s="2" t="s">
        <v>50</v>
      </c>
      <c r="E286" s="36" t="s">
        <v>951</v>
      </c>
      <c r="F286" s="2" t="s">
        <v>566</v>
      </c>
      <c r="G286" s="37">
        <v>16.0</v>
      </c>
      <c r="H286" s="36" t="s">
        <v>53</v>
      </c>
      <c r="I286" s="2" t="s">
        <v>48</v>
      </c>
      <c r="J286" s="2" t="s">
        <v>49</v>
      </c>
    </row>
    <row r="287" ht="15.75" customHeight="1">
      <c r="A287" s="2" t="s">
        <v>670</v>
      </c>
      <c r="B287" s="2">
        <v>52.0</v>
      </c>
      <c r="C287" s="2" t="s">
        <v>38</v>
      </c>
      <c r="D287" s="2" t="s">
        <v>37</v>
      </c>
      <c r="E287" s="36" t="s">
        <v>939</v>
      </c>
      <c r="F287" s="2" t="s">
        <v>61</v>
      </c>
      <c r="G287" s="37">
        <v>25.0</v>
      </c>
      <c r="H287" s="36" t="s">
        <v>53</v>
      </c>
      <c r="I287" s="2" t="s">
        <v>58</v>
      </c>
      <c r="J287" s="2" t="s">
        <v>59</v>
      </c>
    </row>
    <row r="288" ht="15.75" customHeight="1">
      <c r="A288" s="2" t="s">
        <v>672</v>
      </c>
      <c r="B288" s="2">
        <v>24.0</v>
      </c>
      <c r="C288" s="2" t="s">
        <v>38</v>
      </c>
      <c r="D288" s="2" t="s">
        <v>37</v>
      </c>
      <c r="E288" s="36" t="s">
        <v>939</v>
      </c>
      <c r="F288" s="2" t="s">
        <v>140</v>
      </c>
      <c r="G288" s="37">
        <v>20.0</v>
      </c>
      <c r="H288" s="36" t="s">
        <v>53</v>
      </c>
      <c r="I288" s="2" t="s">
        <v>87</v>
      </c>
      <c r="J288" s="2" t="s">
        <v>24</v>
      </c>
    </row>
    <row r="289" ht="15.75" customHeight="1">
      <c r="A289" s="2" t="s">
        <v>674</v>
      </c>
      <c r="B289" s="2">
        <v>31.0</v>
      </c>
      <c r="C289" s="2" t="s">
        <v>38</v>
      </c>
      <c r="D289" s="2" t="s">
        <v>284</v>
      </c>
      <c r="E289" s="36" t="s">
        <v>936</v>
      </c>
      <c r="F289" s="2" t="s">
        <v>28</v>
      </c>
      <c r="G289" s="37">
        <v>20.0</v>
      </c>
      <c r="H289" s="36" t="s">
        <v>30</v>
      </c>
      <c r="I289" s="2" t="s">
        <v>23</v>
      </c>
      <c r="J289" s="2" t="s">
        <v>36</v>
      </c>
    </row>
    <row r="290" ht="15.75" customHeight="1">
      <c r="A290" s="2" t="s">
        <v>676</v>
      </c>
      <c r="B290" s="2">
        <v>48.0</v>
      </c>
      <c r="C290" s="2" t="s">
        <v>38</v>
      </c>
      <c r="D290" s="2" t="s">
        <v>25</v>
      </c>
      <c r="E290" s="36" t="s">
        <v>939</v>
      </c>
      <c r="F290" s="2" t="s">
        <v>122</v>
      </c>
      <c r="G290" s="37">
        <v>20.0</v>
      </c>
      <c r="H290" s="36" t="s">
        <v>53</v>
      </c>
      <c r="I290" s="2" t="s">
        <v>120</v>
      </c>
      <c r="J290" s="2" t="s">
        <v>49</v>
      </c>
    </row>
    <row r="291" ht="15.75" customHeight="1">
      <c r="A291" s="2" t="s">
        <v>678</v>
      </c>
      <c r="B291" s="2">
        <v>53.0</v>
      </c>
      <c r="C291" s="2" t="s">
        <v>38</v>
      </c>
      <c r="D291" s="2" t="s">
        <v>50</v>
      </c>
      <c r="E291" s="36" t="s">
        <v>951</v>
      </c>
      <c r="F291" s="2" t="s">
        <v>566</v>
      </c>
      <c r="G291" s="37">
        <v>16.0</v>
      </c>
      <c r="H291" s="36" t="s">
        <v>53</v>
      </c>
      <c r="I291" s="2" t="s">
        <v>48</v>
      </c>
      <c r="J291" s="2" t="s">
        <v>59</v>
      </c>
    </row>
    <row r="292" ht="15.75" customHeight="1">
      <c r="A292" s="2" t="s">
        <v>680</v>
      </c>
      <c r="B292" s="2">
        <v>52.0</v>
      </c>
      <c r="C292" s="2" t="s">
        <v>38</v>
      </c>
      <c r="D292" s="2" t="s">
        <v>25</v>
      </c>
      <c r="E292" s="36" t="s">
        <v>939</v>
      </c>
      <c r="F292" s="2" t="s">
        <v>122</v>
      </c>
      <c r="G292" s="37">
        <v>20.0</v>
      </c>
      <c r="H292" s="36" t="s">
        <v>53</v>
      </c>
      <c r="I292" s="2" t="s">
        <v>120</v>
      </c>
      <c r="J292" s="2" t="s">
        <v>24</v>
      </c>
    </row>
    <row r="293" ht="15.75" customHeight="1">
      <c r="A293" s="2" t="s">
        <v>682</v>
      </c>
      <c r="B293" s="2">
        <v>59.0</v>
      </c>
      <c r="C293" s="2" t="s">
        <v>26</v>
      </c>
      <c r="D293" s="2" t="s">
        <v>37</v>
      </c>
      <c r="E293" s="36" t="s">
        <v>939</v>
      </c>
      <c r="F293" s="2" t="s">
        <v>140</v>
      </c>
      <c r="G293" s="37">
        <v>20.0</v>
      </c>
      <c r="H293" s="36" t="s">
        <v>53</v>
      </c>
      <c r="I293" s="2" t="s">
        <v>87</v>
      </c>
      <c r="J293" s="2" t="s">
        <v>49</v>
      </c>
    </row>
    <row r="294" ht="15.75" customHeight="1">
      <c r="A294" s="2" t="s">
        <v>684</v>
      </c>
      <c r="B294" s="2">
        <v>57.0</v>
      </c>
      <c r="C294" s="2" t="s">
        <v>38</v>
      </c>
      <c r="D294" s="2" t="s">
        <v>37</v>
      </c>
      <c r="E294" s="36" t="s">
        <v>937</v>
      </c>
      <c r="F294" s="2" t="s">
        <v>633</v>
      </c>
      <c r="G294" s="37">
        <v>30.0</v>
      </c>
      <c r="H294" s="36" t="s">
        <v>30</v>
      </c>
      <c r="I294" s="2" t="s">
        <v>35</v>
      </c>
      <c r="J294" s="2" t="s">
        <v>59</v>
      </c>
    </row>
    <row r="295" ht="15.75" customHeight="1">
      <c r="A295" s="2" t="s">
        <v>686</v>
      </c>
      <c r="B295" s="2">
        <v>38.0</v>
      </c>
      <c r="C295" s="2" t="s">
        <v>38</v>
      </c>
      <c r="D295" s="2" t="s">
        <v>284</v>
      </c>
      <c r="E295" s="36" t="s">
        <v>936</v>
      </c>
      <c r="F295" s="2" t="s">
        <v>28</v>
      </c>
      <c r="G295" s="37">
        <v>20.0</v>
      </c>
      <c r="H295" s="36" t="s">
        <v>30</v>
      </c>
      <c r="I295" s="2" t="s">
        <v>23</v>
      </c>
      <c r="J295" s="2" t="s">
        <v>24</v>
      </c>
    </row>
    <row r="296" ht="15.75" customHeight="1">
      <c r="A296" s="2" t="s">
        <v>688</v>
      </c>
      <c r="B296" s="2">
        <v>41.0</v>
      </c>
      <c r="C296" s="2" t="s">
        <v>38</v>
      </c>
      <c r="D296" s="2" t="s">
        <v>25</v>
      </c>
      <c r="E296" s="36" t="s">
        <v>937</v>
      </c>
      <c r="F296" s="2" t="s">
        <v>122</v>
      </c>
      <c r="G296" s="37">
        <v>20.0</v>
      </c>
      <c r="H296" s="36" t="s">
        <v>30</v>
      </c>
      <c r="I296" s="2" t="s">
        <v>120</v>
      </c>
      <c r="J296" s="2" t="s">
        <v>36</v>
      </c>
    </row>
    <row r="297" ht="15.75" customHeight="1">
      <c r="A297" s="2" t="s">
        <v>690</v>
      </c>
      <c r="B297" s="2">
        <v>52.0</v>
      </c>
      <c r="C297" s="2" t="s">
        <v>38</v>
      </c>
      <c r="D297" s="2" t="s">
        <v>50</v>
      </c>
      <c r="E297" s="36" t="s">
        <v>937</v>
      </c>
      <c r="F297" s="2" t="s">
        <v>122</v>
      </c>
      <c r="G297" s="37">
        <v>20.0</v>
      </c>
      <c r="H297" s="36" t="s">
        <v>30</v>
      </c>
      <c r="I297" s="2" t="s">
        <v>120</v>
      </c>
      <c r="J297" s="2" t="s">
        <v>49</v>
      </c>
    </row>
    <row r="298" ht="15.75" customHeight="1">
      <c r="A298" s="2" t="s">
        <v>692</v>
      </c>
      <c r="B298" s="2">
        <v>25.0</v>
      </c>
      <c r="C298" s="2" t="s">
        <v>38</v>
      </c>
      <c r="D298" s="2" t="s">
        <v>25</v>
      </c>
      <c r="E298" s="36" t="s">
        <v>939</v>
      </c>
      <c r="F298" s="2" t="s">
        <v>96</v>
      </c>
      <c r="G298" s="37">
        <v>20.0</v>
      </c>
      <c r="H298" s="36" t="s">
        <v>53</v>
      </c>
      <c r="I298" s="2" t="s">
        <v>95</v>
      </c>
      <c r="J298" s="2" t="s">
        <v>59</v>
      </c>
    </row>
    <row r="299" ht="15.75" customHeight="1">
      <c r="A299" s="2" t="s">
        <v>694</v>
      </c>
      <c r="B299" s="2">
        <v>29.0</v>
      </c>
      <c r="C299" s="2" t="s">
        <v>38</v>
      </c>
      <c r="D299" s="2" t="s">
        <v>37</v>
      </c>
      <c r="E299" s="36" t="s">
        <v>939</v>
      </c>
      <c r="F299" s="2" t="s">
        <v>140</v>
      </c>
      <c r="G299" s="37">
        <v>20.0</v>
      </c>
      <c r="H299" s="36" t="s">
        <v>53</v>
      </c>
      <c r="I299" s="2" t="s">
        <v>87</v>
      </c>
      <c r="J299" s="2" t="s">
        <v>24</v>
      </c>
    </row>
    <row r="300" ht="15.75" customHeight="1">
      <c r="A300" s="2" t="s">
        <v>696</v>
      </c>
      <c r="B300" s="2">
        <v>53.0</v>
      </c>
      <c r="C300" s="2" t="s">
        <v>38</v>
      </c>
      <c r="D300" s="2" t="s">
        <v>25</v>
      </c>
      <c r="E300" s="36" t="s">
        <v>937</v>
      </c>
      <c r="F300" s="2" t="s">
        <v>122</v>
      </c>
      <c r="G300" s="37">
        <v>20.0</v>
      </c>
      <c r="H300" s="36" t="s">
        <v>30</v>
      </c>
      <c r="I300" s="2" t="s">
        <v>120</v>
      </c>
      <c r="J300" s="2" t="s">
        <v>36</v>
      </c>
    </row>
    <row r="301" ht="15.75" customHeight="1">
      <c r="A301" s="2" t="s">
        <v>698</v>
      </c>
      <c r="B301" s="2">
        <v>33.0</v>
      </c>
      <c r="C301" s="2" t="s">
        <v>38</v>
      </c>
      <c r="D301" s="2" t="s">
        <v>37</v>
      </c>
      <c r="E301" s="36" t="s">
        <v>939</v>
      </c>
      <c r="F301" s="2" t="s">
        <v>61</v>
      </c>
      <c r="G301" s="37">
        <v>25.0</v>
      </c>
      <c r="H301" s="36" t="s">
        <v>53</v>
      </c>
      <c r="I301" s="2" t="s">
        <v>58</v>
      </c>
      <c r="J301" s="2" t="s">
        <v>49</v>
      </c>
    </row>
    <row r="302" ht="15.75" customHeight="1">
      <c r="A302" s="2" t="s">
        <v>700</v>
      </c>
      <c r="B302" s="2">
        <v>38.0</v>
      </c>
      <c r="C302" s="2" t="s">
        <v>38</v>
      </c>
      <c r="D302" s="2" t="s">
        <v>37</v>
      </c>
      <c r="E302" s="36" t="s">
        <v>939</v>
      </c>
      <c r="F302" s="2" t="s">
        <v>140</v>
      </c>
      <c r="G302" s="37">
        <v>20.0</v>
      </c>
      <c r="H302" s="36" t="s">
        <v>53</v>
      </c>
      <c r="I302" s="2" t="s">
        <v>87</v>
      </c>
      <c r="J302" s="2" t="s">
        <v>59</v>
      </c>
    </row>
    <row r="303" ht="15.75" customHeight="1">
      <c r="A303" s="2" t="s">
        <v>702</v>
      </c>
      <c r="B303" s="2">
        <v>31.0</v>
      </c>
      <c r="C303" s="2" t="s">
        <v>38</v>
      </c>
      <c r="D303" s="2" t="s">
        <v>50</v>
      </c>
      <c r="E303" s="36" t="s">
        <v>951</v>
      </c>
      <c r="F303" s="2" t="s">
        <v>566</v>
      </c>
      <c r="G303" s="37">
        <v>16.0</v>
      </c>
      <c r="H303" s="36" t="s">
        <v>53</v>
      </c>
      <c r="I303" s="2" t="s">
        <v>48</v>
      </c>
      <c r="J303" s="2" t="s">
        <v>24</v>
      </c>
    </row>
    <row r="304" ht="15.75" customHeight="1">
      <c r="A304" s="2" t="s">
        <v>704</v>
      </c>
      <c r="B304" s="2">
        <v>19.0</v>
      </c>
      <c r="C304" s="2" t="s">
        <v>38</v>
      </c>
      <c r="D304" s="2" t="s">
        <v>25</v>
      </c>
      <c r="E304" s="36" t="s">
        <v>937</v>
      </c>
      <c r="F304" s="2" t="s">
        <v>122</v>
      </c>
      <c r="G304" s="37">
        <v>20.0</v>
      </c>
      <c r="H304" s="36" t="s">
        <v>30</v>
      </c>
      <c r="I304" s="2" t="s">
        <v>120</v>
      </c>
      <c r="J304" s="2" t="s">
        <v>36</v>
      </c>
    </row>
    <row r="305" ht="15.75" customHeight="1">
      <c r="A305" s="2" t="s">
        <v>706</v>
      </c>
      <c r="B305" s="2">
        <v>49.0</v>
      </c>
      <c r="C305" s="2" t="s">
        <v>38</v>
      </c>
      <c r="D305" s="2" t="s">
        <v>284</v>
      </c>
      <c r="E305" s="36" t="s">
        <v>936</v>
      </c>
      <c r="F305" s="2" t="s">
        <v>28</v>
      </c>
      <c r="G305" s="37">
        <v>20.0</v>
      </c>
      <c r="H305" s="36" t="s">
        <v>30</v>
      </c>
      <c r="I305" s="2" t="s">
        <v>23</v>
      </c>
      <c r="J305" s="2" t="s">
        <v>59</v>
      </c>
    </row>
    <row r="306" ht="15.75" customHeight="1">
      <c r="A306" s="2" t="s">
        <v>708</v>
      </c>
      <c r="B306" s="2">
        <v>54.0</v>
      </c>
      <c r="C306" s="2" t="s">
        <v>38</v>
      </c>
      <c r="D306" s="2" t="s">
        <v>37</v>
      </c>
      <c r="E306" s="36" t="s">
        <v>937</v>
      </c>
      <c r="F306" s="2" t="s">
        <v>633</v>
      </c>
      <c r="G306" s="37">
        <v>30.0</v>
      </c>
      <c r="H306" s="36" t="s">
        <v>30</v>
      </c>
      <c r="I306" s="2" t="s">
        <v>35</v>
      </c>
      <c r="J306" s="2" t="s">
        <v>24</v>
      </c>
    </row>
    <row r="307" ht="15.75" customHeight="1">
      <c r="A307" s="2" t="s">
        <v>710</v>
      </c>
      <c r="B307" s="2">
        <v>51.0</v>
      </c>
      <c r="C307" s="2" t="s">
        <v>38</v>
      </c>
      <c r="D307" s="2" t="s">
        <v>50</v>
      </c>
      <c r="E307" s="36" t="s">
        <v>939</v>
      </c>
      <c r="F307" s="2" t="s">
        <v>436</v>
      </c>
      <c r="G307" s="37">
        <v>24.0</v>
      </c>
      <c r="H307" s="36" t="s">
        <v>53</v>
      </c>
      <c r="I307" s="2" t="s">
        <v>76</v>
      </c>
      <c r="J307" s="2" t="s">
        <v>36</v>
      </c>
    </row>
    <row r="308" ht="15.75" customHeight="1">
      <c r="A308" s="2" t="s">
        <v>712</v>
      </c>
      <c r="B308" s="2">
        <v>34.0</v>
      </c>
      <c r="C308" s="2" t="s">
        <v>38</v>
      </c>
      <c r="D308" s="2" t="s">
        <v>37</v>
      </c>
      <c r="E308" s="36" t="s">
        <v>939</v>
      </c>
      <c r="F308" s="2" t="s">
        <v>61</v>
      </c>
      <c r="G308" s="37">
        <v>25.0</v>
      </c>
      <c r="H308" s="36" t="s">
        <v>53</v>
      </c>
      <c r="I308" s="2" t="s">
        <v>58</v>
      </c>
      <c r="J308" s="2" t="s">
        <v>49</v>
      </c>
    </row>
    <row r="309" ht="15.75" customHeight="1">
      <c r="A309" s="2" t="s">
        <v>714</v>
      </c>
      <c r="B309" s="2">
        <v>46.0</v>
      </c>
      <c r="C309" s="2" t="s">
        <v>38</v>
      </c>
      <c r="D309" s="2" t="s">
        <v>50</v>
      </c>
      <c r="E309" s="36" t="s">
        <v>951</v>
      </c>
      <c r="F309" s="2" t="s">
        <v>566</v>
      </c>
      <c r="G309" s="37">
        <v>16.0</v>
      </c>
      <c r="H309" s="36" t="s">
        <v>53</v>
      </c>
      <c r="I309" s="2" t="s">
        <v>48</v>
      </c>
      <c r="J309" s="2" t="s">
        <v>59</v>
      </c>
    </row>
    <row r="310" ht="15.75" customHeight="1">
      <c r="A310" s="2" t="s">
        <v>716</v>
      </c>
      <c r="B310" s="2">
        <v>36.0</v>
      </c>
      <c r="C310" s="2" t="s">
        <v>26</v>
      </c>
      <c r="D310" s="2" t="s">
        <v>37</v>
      </c>
      <c r="E310" s="36" t="s">
        <v>937</v>
      </c>
      <c r="F310" s="2" t="s">
        <v>633</v>
      </c>
      <c r="G310" s="37">
        <v>30.0</v>
      </c>
      <c r="H310" s="36" t="s">
        <v>30</v>
      </c>
      <c r="I310" s="2" t="s">
        <v>35</v>
      </c>
      <c r="J310" s="2" t="s">
        <v>24</v>
      </c>
    </row>
    <row r="311" ht="15.75" customHeight="1">
      <c r="A311" s="2" t="s">
        <v>718</v>
      </c>
      <c r="B311" s="2">
        <v>48.0</v>
      </c>
      <c r="C311" s="2" t="s">
        <v>26</v>
      </c>
      <c r="D311" s="2" t="s">
        <v>37</v>
      </c>
      <c r="E311" s="36" t="s">
        <v>939</v>
      </c>
      <c r="F311" s="2" t="s">
        <v>61</v>
      </c>
      <c r="G311" s="37">
        <v>25.0</v>
      </c>
      <c r="H311" s="36" t="s">
        <v>53</v>
      </c>
      <c r="I311" s="2" t="s">
        <v>58</v>
      </c>
      <c r="J311" s="2" t="s">
        <v>36</v>
      </c>
    </row>
    <row r="312" ht="15.75" customHeight="1">
      <c r="A312" s="2" t="s">
        <v>720</v>
      </c>
      <c r="B312" s="2">
        <v>26.0</v>
      </c>
      <c r="C312" s="2" t="s">
        <v>38</v>
      </c>
      <c r="D312" s="2" t="s">
        <v>25</v>
      </c>
      <c r="E312" s="36" t="s">
        <v>937</v>
      </c>
      <c r="F312" s="2" t="s">
        <v>122</v>
      </c>
      <c r="G312" s="37">
        <v>20.0</v>
      </c>
      <c r="H312" s="36" t="s">
        <v>30</v>
      </c>
      <c r="I312" s="2" t="s">
        <v>120</v>
      </c>
      <c r="J312" s="2" t="s">
        <v>49</v>
      </c>
    </row>
    <row r="313" ht="15.75" customHeight="1">
      <c r="A313" s="2" t="s">
        <v>722</v>
      </c>
      <c r="B313" s="2">
        <v>18.0</v>
      </c>
      <c r="C313" s="2" t="s">
        <v>38</v>
      </c>
      <c r="D313" s="2" t="s">
        <v>25</v>
      </c>
      <c r="E313" s="36" t="s">
        <v>939</v>
      </c>
      <c r="F313" s="2" t="s">
        <v>96</v>
      </c>
      <c r="G313" s="37">
        <v>20.0</v>
      </c>
      <c r="H313" s="36" t="s">
        <v>53</v>
      </c>
      <c r="I313" s="2" t="s">
        <v>95</v>
      </c>
      <c r="J313" s="2" t="s">
        <v>59</v>
      </c>
    </row>
    <row r="314" ht="15.75" customHeight="1">
      <c r="A314" s="2" t="s">
        <v>724</v>
      </c>
      <c r="B314" s="2">
        <v>43.0</v>
      </c>
      <c r="C314" s="2" t="s">
        <v>38</v>
      </c>
      <c r="D314" s="2" t="s">
        <v>37</v>
      </c>
      <c r="E314" s="36" t="s">
        <v>937</v>
      </c>
      <c r="F314" s="2" t="s">
        <v>633</v>
      </c>
      <c r="G314" s="37">
        <v>30.0</v>
      </c>
      <c r="H314" s="36" t="s">
        <v>30</v>
      </c>
      <c r="I314" s="2" t="s">
        <v>35</v>
      </c>
      <c r="J314" s="2" t="s">
        <v>24</v>
      </c>
    </row>
    <row r="315" ht="15.75" customHeight="1">
      <c r="A315" s="2" t="s">
        <v>726</v>
      </c>
      <c r="B315" s="2">
        <v>55.0</v>
      </c>
      <c r="C315" s="2" t="s">
        <v>38</v>
      </c>
      <c r="D315" s="2" t="s">
        <v>37</v>
      </c>
      <c r="E315" s="36" t="s">
        <v>937</v>
      </c>
      <c r="F315" s="2" t="s">
        <v>633</v>
      </c>
      <c r="G315" s="37">
        <v>30.0</v>
      </c>
      <c r="H315" s="36" t="s">
        <v>30</v>
      </c>
      <c r="I315" s="2" t="s">
        <v>35</v>
      </c>
      <c r="J315" s="2" t="s">
        <v>49</v>
      </c>
    </row>
    <row r="316" ht="15.75" customHeight="1">
      <c r="A316" s="2" t="s">
        <v>728</v>
      </c>
      <c r="B316" s="2">
        <v>27.0</v>
      </c>
      <c r="C316" s="2" t="s">
        <v>38</v>
      </c>
      <c r="D316" s="2" t="s">
        <v>50</v>
      </c>
      <c r="E316" s="36" t="s">
        <v>939</v>
      </c>
      <c r="F316" s="2" t="s">
        <v>436</v>
      </c>
      <c r="G316" s="37">
        <v>24.0</v>
      </c>
      <c r="H316" s="36" t="s">
        <v>53</v>
      </c>
      <c r="I316" s="2" t="s">
        <v>76</v>
      </c>
      <c r="J316" s="2" t="s">
        <v>59</v>
      </c>
    </row>
    <row r="317" ht="15.75" customHeight="1">
      <c r="A317" s="2" t="s">
        <v>730</v>
      </c>
      <c r="B317" s="2">
        <v>23.0</v>
      </c>
      <c r="C317" s="2" t="s">
        <v>38</v>
      </c>
      <c r="D317" s="2" t="s">
        <v>37</v>
      </c>
      <c r="E317" s="36" t="s">
        <v>937</v>
      </c>
      <c r="F317" s="2" t="s">
        <v>633</v>
      </c>
      <c r="G317" s="37">
        <v>30.0</v>
      </c>
      <c r="H317" s="36" t="s">
        <v>30</v>
      </c>
      <c r="I317" s="2" t="s">
        <v>35</v>
      </c>
      <c r="J317" s="2" t="s">
        <v>24</v>
      </c>
    </row>
    <row r="318" ht="15.75" customHeight="1">
      <c r="A318" s="2" t="s">
        <v>732</v>
      </c>
      <c r="B318" s="2">
        <v>45.0</v>
      </c>
      <c r="C318" s="2" t="s">
        <v>26</v>
      </c>
      <c r="D318" s="2" t="s">
        <v>25</v>
      </c>
      <c r="E318" s="36" t="s">
        <v>939</v>
      </c>
      <c r="F318" s="2" t="s">
        <v>96</v>
      </c>
      <c r="G318" s="37">
        <v>20.0</v>
      </c>
      <c r="H318" s="36" t="s">
        <v>53</v>
      </c>
      <c r="I318" s="2" t="s">
        <v>95</v>
      </c>
      <c r="J318" s="2" t="s">
        <v>36</v>
      </c>
    </row>
    <row r="319" ht="15.75" customHeight="1">
      <c r="A319" s="2" t="s">
        <v>734</v>
      </c>
      <c r="B319" s="2">
        <v>24.0</v>
      </c>
      <c r="C319" s="2" t="s">
        <v>38</v>
      </c>
      <c r="D319" s="2" t="s">
        <v>37</v>
      </c>
      <c r="E319" s="36" t="s">
        <v>937</v>
      </c>
      <c r="F319" s="2" t="s">
        <v>633</v>
      </c>
      <c r="G319" s="37">
        <v>30.0</v>
      </c>
      <c r="H319" s="36" t="s">
        <v>30</v>
      </c>
      <c r="I319" s="2" t="s">
        <v>35</v>
      </c>
      <c r="J319" s="2" t="s">
        <v>49</v>
      </c>
    </row>
    <row r="320" ht="15.75" customHeight="1">
      <c r="A320" s="2" t="s">
        <v>736</v>
      </c>
      <c r="B320" s="2">
        <v>31.0</v>
      </c>
      <c r="C320" s="2" t="s">
        <v>38</v>
      </c>
      <c r="D320" s="2" t="s">
        <v>50</v>
      </c>
      <c r="E320" s="36" t="s">
        <v>951</v>
      </c>
      <c r="F320" s="2" t="s">
        <v>566</v>
      </c>
      <c r="G320" s="37">
        <v>16.0</v>
      </c>
      <c r="H320" s="36" t="s">
        <v>53</v>
      </c>
      <c r="I320" s="2" t="s">
        <v>48</v>
      </c>
      <c r="J320" s="2" t="s">
        <v>59</v>
      </c>
    </row>
    <row r="321" ht="15.75" customHeight="1">
      <c r="A321" s="2" t="s">
        <v>738</v>
      </c>
      <c r="B321" s="2">
        <v>58.0</v>
      </c>
      <c r="C321" s="2" t="s">
        <v>38</v>
      </c>
      <c r="D321" s="2" t="s">
        <v>37</v>
      </c>
      <c r="E321" s="36" t="s">
        <v>937</v>
      </c>
      <c r="F321" s="2" t="s">
        <v>633</v>
      </c>
      <c r="G321" s="37">
        <v>30.0</v>
      </c>
      <c r="H321" s="36" t="s">
        <v>30</v>
      </c>
      <c r="I321" s="2" t="s">
        <v>35</v>
      </c>
      <c r="J321" s="2" t="s">
        <v>24</v>
      </c>
    </row>
    <row r="322" ht="15.75" customHeight="1">
      <c r="A322" s="2" t="s">
        <v>740</v>
      </c>
      <c r="B322" s="2">
        <v>42.0</v>
      </c>
      <c r="C322" s="2" t="s">
        <v>38</v>
      </c>
      <c r="D322" s="2" t="s">
        <v>37</v>
      </c>
      <c r="E322" s="36" t="s">
        <v>939</v>
      </c>
      <c r="F322" s="2" t="s">
        <v>61</v>
      </c>
      <c r="G322" s="37">
        <v>25.0</v>
      </c>
      <c r="H322" s="36" t="s">
        <v>53</v>
      </c>
      <c r="I322" s="2" t="s">
        <v>58</v>
      </c>
      <c r="J322" s="2" t="s">
        <v>36</v>
      </c>
    </row>
    <row r="323" ht="15.75" customHeight="1">
      <c r="A323" s="2" t="s">
        <v>742</v>
      </c>
      <c r="B323" s="2">
        <v>52.0</v>
      </c>
      <c r="C323" s="2" t="s">
        <v>38</v>
      </c>
      <c r="D323" s="2" t="s">
        <v>50</v>
      </c>
      <c r="E323" s="36" t="s">
        <v>951</v>
      </c>
      <c r="F323" s="2" t="s">
        <v>566</v>
      </c>
      <c r="G323" s="37">
        <v>16.0</v>
      </c>
      <c r="H323" s="36" t="s">
        <v>53</v>
      </c>
      <c r="I323" s="2" t="s">
        <v>48</v>
      </c>
      <c r="J323" s="2" t="s">
        <v>49</v>
      </c>
    </row>
    <row r="324" ht="15.75" customHeight="1">
      <c r="A324" s="2" t="s">
        <v>744</v>
      </c>
      <c r="B324" s="2">
        <v>36.0</v>
      </c>
      <c r="C324" s="2" t="s">
        <v>38</v>
      </c>
      <c r="D324" s="2" t="s">
        <v>50</v>
      </c>
      <c r="E324" s="36" t="s">
        <v>939</v>
      </c>
      <c r="F324" s="2" t="s">
        <v>436</v>
      </c>
      <c r="G324" s="37">
        <v>24.0</v>
      </c>
      <c r="H324" s="36" t="s">
        <v>53</v>
      </c>
      <c r="I324" s="2" t="s">
        <v>76</v>
      </c>
      <c r="J324" s="2" t="s">
        <v>59</v>
      </c>
    </row>
    <row r="325" ht="15.75" customHeight="1">
      <c r="A325" s="2" t="s">
        <v>746</v>
      </c>
      <c r="B325" s="2">
        <v>20.0</v>
      </c>
      <c r="C325" s="2" t="s">
        <v>38</v>
      </c>
      <c r="D325" s="2" t="s">
        <v>284</v>
      </c>
      <c r="E325" s="36" t="s">
        <v>936</v>
      </c>
      <c r="F325" s="2" t="s">
        <v>28</v>
      </c>
      <c r="G325" s="37">
        <v>20.0</v>
      </c>
      <c r="H325" s="36" t="s">
        <v>30</v>
      </c>
      <c r="I325" s="2" t="s">
        <v>23</v>
      </c>
      <c r="J325" s="2" t="s">
        <v>24</v>
      </c>
    </row>
    <row r="326" ht="15.75" customHeight="1">
      <c r="A326" s="2" t="s">
        <v>748</v>
      </c>
      <c r="B326" s="2">
        <v>23.0</v>
      </c>
      <c r="C326" s="2" t="s">
        <v>38</v>
      </c>
      <c r="D326" s="2" t="s">
        <v>284</v>
      </c>
      <c r="E326" s="36" t="s">
        <v>936</v>
      </c>
      <c r="F326" s="2" t="s">
        <v>28</v>
      </c>
      <c r="G326" s="37">
        <v>20.0</v>
      </c>
      <c r="H326" s="36" t="s">
        <v>30</v>
      </c>
      <c r="I326" s="2" t="s">
        <v>23</v>
      </c>
      <c r="J326" s="2" t="s">
        <v>36</v>
      </c>
    </row>
    <row r="327" ht="15.75" customHeight="1">
      <c r="A327" s="2" t="s">
        <v>750</v>
      </c>
      <c r="B327" s="2">
        <v>38.0</v>
      </c>
      <c r="C327" s="2" t="s">
        <v>38</v>
      </c>
      <c r="D327" s="2" t="s">
        <v>37</v>
      </c>
      <c r="E327" s="36" t="s">
        <v>939</v>
      </c>
      <c r="F327" s="2" t="s">
        <v>140</v>
      </c>
      <c r="G327" s="37">
        <v>20.0</v>
      </c>
      <c r="H327" s="36" t="s">
        <v>53</v>
      </c>
      <c r="I327" s="2" t="s">
        <v>87</v>
      </c>
      <c r="J327" s="2" t="s">
        <v>49</v>
      </c>
    </row>
    <row r="328" ht="15.75" customHeight="1">
      <c r="A328" s="2" t="s">
        <v>752</v>
      </c>
      <c r="B328" s="2">
        <v>47.0</v>
      </c>
      <c r="C328" s="2" t="s">
        <v>38</v>
      </c>
      <c r="D328" s="2" t="s">
        <v>50</v>
      </c>
      <c r="E328" s="36" t="s">
        <v>937</v>
      </c>
      <c r="F328" s="2" t="s">
        <v>122</v>
      </c>
      <c r="G328" s="37">
        <v>20.0</v>
      </c>
      <c r="H328" s="36" t="s">
        <v>30</v>
      </c>
      <c r="I328" s="2" t="s">
        <v>120</v>
      </c>
      <c r="J328" s="2" t="s">
        <v>59</v>
      </c>
    </row>
    <row r="329" ht="15.75" customHeight="1">
      <c r="A329" s="2" t="s">
        <v>754</v>
      </c>
      <c r="B329" s="2">
        <v>54.0</v>
      </c>
      <c r="C329" s="2" t="s">
        <v>38</v>
      </c>
      <c r="D329" s="2" t="s">
        <v>37</v>
      </c>
      <c r="E329" s="36" t="s">
        <v>939</v>
      </c>
      <c r="F329" s="2" t="s">
        <v>140</v>
      </c>
      <c r="G329" s="37">
        <v>20.0</v>
      </c>
      <c r="H329" s="36" t="s">
        <v>53</v>
      </c>
      <c r="I329" s="2" t="s">
        <v>87</v>
      </c>
      <c r="J329" s="2" t="s">
        <v>43</v>
      </c>
    </row>
    <row r="330" ht="15.75" customHeight="1">
      <c r="A330" s="2" t="s">
        <v>756</v>
      </c>
      <c r="B330" s="2">
        <v>18.0</v>
      </c>
      <c r="C330" s="2" t="s">
        <v>38</v>
      </c>
      <c r="D330" s="2" t="s">
        <v>37</v>
      </c>
      <c r="E330" s="36" t="s">
        <v>939</v>
      </c>
      <c r="F330" s="2" t="s">
        <v>140</v>
      </c>
      <c r="G330" s="37">
        <v>20.0</v>
      </c>
      <c r="H330" s="36" t="s">
        <v>53</v>
      </c>
      <c r="I330" s="2" t="s">
        <v>87</v>
      </c>
      <c r="J330" s="2" t="s">
        <v>634</v>
      </c>
    </row>
    <row r="331" ht="15.75" customHeight="1">
      <c r="A331" s="2" t="s">
        <v>758</v>
      </c>
      <c r="B331" s="2">
        <v>19.0</v>
      </c>
      <c r="C331" s="2" t="s">
        <v>38</v>
      </c>
      <c r="D331" s="2" t="s">
        <v>284</v>
      </c>
      <c r="E331" s="36" t="s">
        <v>936</v>
      </c>
      <c r="F331" s="2" t="s">
        <v>28</v>
      </c>
      <c r="G331" s="37">
        <v>20.0</v>
      </c>
      <c r="H331" s="36" t="s">
        <v>30</v>
      </c>
      <c r="I331" s="2" t="s">
        <v>23</v>
      </c>
      <c r="J331" s="2" t="s">
        <v>759</v>
      </c>
    </row>
    <row r="332" ht="15.75" customHeight="1">
      <c r="A332" s="2" t="s">
        <v>761</v>
      </c>
      <c r="B332" s="2">
        <v>56.0</v>
      </c>
      <c r="C332" s="2" t="s">
        <v>38</v>
      </c>
      <c r="D332" s="2" t="s">
        <v>284</v>
      </c>
      <c r="E332" s="36" t="s">
        <v>936</v>
      </c>
      <c r="F332" s="2" t="s">
        <v>28</v>
      </c>
      <c r="G332" s="37">
        <v>20.0</v>
      </c>
      <c r="H332" s="36" t="s">
        <v>30</v>
      </c>
      <c r="I332" s="2" t="s">
        <v>23</v>
      </c>
      <c r="J332" s="2" t="s">
        <v>79</v>
      </c>
    </row>
    <row r="333" ht="15.75" customHeight="1">
      <c r="A333" s="2" t="s">
        <v>763</v>
      </c>
      <c r="B333" s="2">
        <v>37.0</v>
      </c>
      <c r="C333" s="2" t="s">
        <v>38</v>
      </c>
      <c r="D333" s="2" t="s">
        <v>50</v>
      </c>
      <c r="E333" s="36" t="s">
        <v>939</v>
      </c>
      <c r="F333" s="2" t="s">
        <v>436</v>
      </c>
      <c r="G333" s="37">
        <v>24.0</v>
      </c>
      <c r="H333" s="36" t="s">
        <v>53</v>
      </c>
      <c r="I333" s="2" t="s">
        <v>76</v>
      </c>
      <c r="J333" s="2" t="s">
        <v>24</v>
      </c>
    </row>
    <row r="334" ht="15.75" customHeight="1">
      <c r="A334" s="2" t="s">
        <v>765</v>
      </c>
      <c r="B334" s="2">
        <v>42.0</v>
      </c>
      <c r="C334" s="2" t="s">
        <v>38</v>
      </c>
      <c r="D334" s="2" t="s">
        <v>37</v>
      </c>
      <c r="E334" s="36" t="s">
        <v>939</v>
      </c>
      <c r="F334" s="2" t="s">
        <v>61</v>
      </c>
      <c r="G334" s="37">
        <v>25.0</v>
      </c>
      <c r="H334" s="36" t="s">
        <v>53</v>
      </c>
      <c r="I334" s="2" t="s">
        <v>58</v>
      </c>
      <c r="J334" s="2" t="s">
        <v>36</v>
      </c>
    </row>
    <row r="335" ht="15.75" customHeight="1">
      <c r="A335" s="2" t="s">
        <v>767</v>
      </c>
      <c r="B335" s="2">
        <v>48.0</v>
      </c>
      <c r="C335" s="2" t="s">
        <v>38</v>
      </c>
      <c r="D335" s="2" t="s">
        <v>572</v>
      </c>
      <c r="E335" s="36" t="s">
        <v>939</v>
      </c>
      <c r="F335" s="2" t="s">
        <v>140</v>
      </c>
      <c r="G335" s="37">
        <v>20.0</v>
      </c>
      <c r="H335" s="36" t="s">
        <v>53</v>
      </c>
      <c r="I335" s="2" t="s">
        <v>48</v>
      </c>
      <c r="J335" s="2" t="s">
        <v>49</v>
      </c>
    </row>
    <row r="336" ht="15.75" customHeight="1">
      <c r="A336" s="2" t="s">
        <v>769</v>
      </c>
      <c r="B336" s="2">
        <v>26.0</v>
      </c>
      <c r="C336" s="2" t="s">
        <v>38</v>
      </c>
      <c r="D336" s="2" t="s">
        <v>25</v>
      </c>
      <c r="E336" s="36" t="s">
        <v>939</v>
      </c>
      <c r="F336" s="2" t="s">
        <v>96</v>
      </c>
      <c r="G336" s="37">
        <v>20.0</v>
      </c>
      <c r="H336" s="36" t="s">
        <v>53</v>
      </c>
      <c r="I336" s="2" t="s">
        <v>95</v>
      </c>
      <c r="J336" s="2" t="s">
        <v>59</v>
      </c>
    </row>
    <row r="337" ht="15.75" customHeight="1"/>
    <row r="338" ht="15.75" customHeight="1"/>
    <row r="339" ht="15.75" customHeight="1"/>
    <row r="340" ht="15.75" customHeight="1"/>
    <row r="341" ht="15.75" customHeight="1">
      <c r="P341" s="2"/>
    </row>
    <row r="342" ht="15.75" customHeight="1">
      <c r="C342" s="2"/>
      <c r="D342" s="2"/>
      <c r="E342" s="2"/>
      <c r="F342" s="2"/>
      <c r="G342" s="2"/>
      <c r="H342" s="2"/>
      <c r="I342" s="2"/>
      <c r="P342" s="2"/>
    </row>
    <row r="343" ht="15.75" customHeight="1">
      <c r="B343" s="2"/>
      <c r="P343" s="2"/>
    </row>
    <row r="344" ht="15.75" customHeight="1">
      <c r="P344" s="2"/>
    </row>
    <row r="345" ht="15.75" customHeight="1"/>
    <row r="346" ht="15.75" customHeight="1"/>
    <row r="347" ht="15.75" customHeight="1"/>
    <row r="348" ht="15.75" customHeight="1"/>
    <row r="349" ht="15.75" customHeight="1">
      <c r="A349" s="36"/>
      <c r="B349" s="36"/>
      <c r="C349" s="36"/>
      <c r="D349" s="36"/>
      <c r="E349" s="65" t="s">
        <v>952</v>
      </c>
      <c r="F349" s="66"/>
      <c r="G349" s="66"/>
      <c r="H349" s="66"/>
      <c r="I349" s="66"/>
      <c r="J349" s="66"/>
      <c r="K349" s="67"/>
      <c r="L349" s="36"/>
      <c r="M349" s="36"/>
      <c r="N349" s="36"/>
      <c r="R349" s="68" t="s">
        <v>953</v>
      </c>
      <c r="S349" s="68">
        <v>146.0</v>
      </c>
      <c r="U349" s="68" t="s">
        <v>954</v>
      </c>
      <c r="V349" s="68" t="s">
        <v>906</v>
      </c>
      <c r="W349" s="68">
        <v>60.0</v>
      </c>
    </row>
    <row r="350" ht="15.75" customHeight="1">
      <c r="A350" s="69" t="s">
        <v>0</v>
      </c>
      <c r="B350" s="69" t="s">
        <v>12</v>
      </c>
      <c r="C350" s="69" t="s">
        <v>859</v>
      </c>
      <c r="D350" s="69" t="s">
        <v>860</v>
      </c>
      <c r="E350" s="69" t="s">
        <v>861</v>
      </c>
      <c r="F350" s="69" t="s">
        <v>862</v>
      </c>
      <c r="G350" s="69" t="s">
        <v>124</v>
      </c>
      <c r="H350" s="69" t="s">
        <v>863</v>
      </c>
      <c r="I350" s="69" t="s">
        <v>955</v>
      </c>
      <c r="J350" s="69" t="s">
        <v>956</v>
      </c>
      <c r="K350" s="69" t="s">
        <v>957</v>
      </c>
      <c r="L350" s="69" t="s">
        <v>958</v>
      </c>
      <c r="M350" s="70" t="s">
        <v>959</v>
      </c>
      <c r="N350" s="70" t="s">
        <v>960</v>
      </c>
      <c r="R350" s="68" t="s">
        <v>961</v>
      </c>
      <c r="S350" s="68">
        <v>114.0</v>
      </c>
      <c r="U350" s="68" t="s">
        <v>954</v>
      </c>
      <c r="V350" s="68" t="s">
        <v>904</v>
      </c>
      <c r="W350" s="68">
        <v>48.0</v>
      </c>
    </row>
    <row r="351" ht="15.75" customHeight="1">
      <c r="A351" s="71" t="s">
        <v>864</v>
      </c>
      <c r="B351" s="71" t="s">
        <v>865</v>
      </c>
      <c r="C351" s="71">
        <v>20.0</v>
      </c>
      <c r="D351" s="71" t="s">
        <v>866</v>
      </c>
      <c r="E351" s="71" t="s">
        <v>937</v>
      </c>
      <c r="F351" s="71" t="s">
        <v>939</v>
      </c>
      <c r="G351" s="71" t="s">
        <v>941</v>
      </c>
      <c r="H351" s="71" t="s">
        <v>940</v>
      </c>
      <c r="I351" s="72">
        <v>-3000.0</v>
      </c>
      <c r="J351" s="72">
        <v>-4600.0</v>
      </c>
      <c r="K351" s="72">
        <v>-1400.0</v>
      </c>
      <c r="L351" s="73">
        <v>-2.727272727E9</v>
      </c>
      <c r="M351" s="73">
        <v>-4.181818182E9</v>
      </c>
      <c r="N351" s="73">
        <v>-1.272727273E9</v>
      </c>
      <c r="R351" s="68" t="s">
        <v>962</v>
      </c>
      <c r="S351" s="68">
        <v>32.0</v>
      </c>
      <c r="U351" s="68" t="s">
        <v>954</v>
      </c>
      <c r="V351" s="68" t="s">
        <v>901</v>
      </c>
      <c r="W351" s="68">
        <v>33.0</v>
      </c>
    </row>
    <row r="352" ht="15.75" customHeight="1">
      <c r="A352" s="71" t="s">
        <v>867</v>
      </c>
      <c r="B352" s="71" t="s">
        <v>77</v>
      </c>
      <c r="C352" s="71">
        <v>20.0</v>
      </c>
      <c r="D352" s="71" t="s">
        <v>866</v>
      </c>
      <c r="E352" s="71" t="s">
        <v>940</v>
      </c>
      <c r="F352" s="71" t="s">
        <v>938</v>
      </c>
      <c r="G352" s="71" t="s">
        <v>963</v>
      </c>
      <c r="H352" s="71" t="s">
        <v>940</v>
      </c>
      <c r="I352" s="72">
        <v>0.0</v>
      </c>
      <c r="J352" s="72">
        <v>-2200.0</v>
      </c>
      <c r="K352" s="72">
        <v>2200.0</v>
      </c>
      <c r="L352" s="73">
        <v>0.0</v>
      </c>
      <c r="M352" s="73">
        <v>-20.0</v>
      </c>
      <c r="N352" s="73">
        <v>20.0</v>
      </c>
      <c r="R352" s="68" t="s">
        <v>964</v>
      </c>
      <c r="S352" s="68" t="s">
        <v>965</v>
      </c>
      <c r="U352" s="68" t="s">
        <v>954</v>
      </c>
      <c r="V352" s="68" t="s">
        <v>902</v>
      </c>
      <c r="W352" s="68">
        <v>5.0</v>
      </c>
    </row>
    <row r="353" ht="15.75" customHeight="1">
      <c r="A353" s="71" t="s">
        <v>868</v>
      </c>
      <c r="B353" s="71" t="s">
        <v>40</v>
      </c>
      <c r="C353" s="71">
        <v>20.0</v>
      </c>
      <c r="D353" s="71" t="s">
        <v>866</v>
      </c>
      <c r="E353" s="71" t="s">
        <v>937</v>
      </c>
      <c r="F353" s="71" t="s">
        <v>939</v>
      </c>
      <c r="G353" s="71" t="s">
        <v>941</v>
      </c>
      <c r="H353" s="71" t="s">
        <v>940</v>
      </c>
      <c r="I353" s="72">
        <v>-3000.0</v>
      </c>
      <c r="J353" s="72">
        <v>-4600.0</v>
      </c>
      <c r="K353" s="72">
        <v>-1400.0</v>
      </c>
      <c r="L353" s="73">
        <v>-2.727272727E9</v>
      </c>
      <c r="M353" s="73">
        <v>-4.181818182E9</v>
      </c>
      <c r="N353" s="73">
        <v>-1.272727273E9</v>
      </c>
      <c r="R353" s="68" t="s">
        <v>966</v>
      </c>
      <c r="S353" s="68">
        <v>18.0</v>
      </c>
      <c r="U353" s="68" t="s">
        <v>967</v>
      </c>
      <c r="V353" s="68" t="s">
        <v>901</v>
      </c>
      <c r="W353" s="68">
        <v>87.0</v>
      </c>
    </row>
    <row r="354" ht="15.75" customHeight="1">
      <c r="A354" s="71" t="s">
        <v>869</v>
      </c>
      <c r="B354" s="71" t="s">
        <v>436</v>
      </c>
      <c r="C354" s="71">
        <v>24.0</v>
      </c>
      <c r="D354" s="71" t="s">
        <v>866</v>
      </c>
      <c r="E354" s="71" t="s">
        <v>937</v>
      </c>
      <c r="F354" s="71" t="s">
        <v>939</v>
      </c>
      <c r="G354" s="71" t="s">
        <v>941</v>
      </c>
      <c r="H354" s="71" t="s">
        <v>963</v>
      </c>
      <c r="I354" s="72">
        <v>-5200.0</v>
      </c>
      <c r="J354" s="72">
        <v>-6800.0</v>
      </c>
      <c r="K354" s="72">
        <v>-3600.0</v>
      </c>
      <c r="L354" s="73">
        <v>-3.939393939E9</v>
      </c>
      <c r="M354" s="73">
        <v>-5.151515152E9</v>
      </c>
      <c r="N354" s="73">
        <v>-2.727272727E9</v>
      </c>
      <c r="R354" s="68" t="s">
        <v>968</v>
      </c>
      <c r="S354" s="68">
        <v>59.0</v>
      </c>
      <c r="U354" s="68" t="s">
        <v>967</v>
      </c>
      <c r="V354" s="68" t="s">
        <v>902</v>
      </c>
      <c r="W354" s="68">
        <v>43.0</v>
      </c>
    </row>
    <row r="355" ht="15.75" customHeight="1">
      <c r="A355" s="71" t="s">
        <v>870</v>
      </c>
      <c r="B355" s="71" t="s">
        <v>633</v>
      </c>
      <c r="C355" s="71">
        <v>30.0</v>
      </c>
      <c r="D355" s="71" t="s">
        <v>866</v>
      </c>
      <c r="E355" s="71" t="s">
        <v>937</v>
      </c>
      <c r="F355" s="71" t="s">
        <v>939</v>
      </c>
      <c r="G355" s="71" t="s">
        <v>941</v>
      </c>
      <c r="H355" s="71" t="s">
        <v>969</v>
      </c>
      <c r="I355" s="72">
        <v>-8500.0</v>
      </c>
      <c r="J355" s="72">
        <v>-10100.0</v>
      </c>
      <c r="K355" s="72">
        <v>-6900.0</v>
      </c>
      <c r="L355" s="73">
        <v>-5.151515152E9</v>
      </c>
      <c r="M355" s="73">
        <v>-6.121212121E9</v>
      </c>
      <c r="N355" s="73">
        <v>-4.181818182E9</v>
      </c>
      <c r="R355" s="74" t="s">
        <v>96</v>
      </c>
      <c r="S355" s="68">
        <v>47.0</v>
      </c>
      <c r="U355" s="68" t="s">
        <v>967</v>
      </c>
      <c r="V355" s="68" t="s">
        <v>906</v>
      </c>
      <c r="W355" s="68">
        <v>10.0</v>
      </c>
    </row>
    <row r="356" ht="15.75" customHeight="1">
      <c r="A356" s="71" t="s">
        <v>871</v>
      </c>
      <c r="B356" s="71" t="s">
        <v>872</v>
      </c>
      <c r="C356" s="71">
        <v>20.0</v>
      </c>
      <c r="D356" s="71" t="s">
        <v>873</v>
      </c>
      <c r="E356" s="71" t="s">
        <v>937</v>
      </c>
      <c r="F356" s="71" t="s">
        <v>939</v>
      </c>
      <c r="G356" s="71" t="s">
        <v>941</v>
      </c>
      <c r="H356" s="71" t="s">
        <v>940</v>
      </c>
      <c r="I356" s="72">
        <v>-3000.0</v>
      </c>
      <c r="J356" s="72">
        <v>-4600.0</v>
      </c>
      <c r="K356" s="72">
        <v>-1400.0</v>
      </c>
      <c r="L356" s="73">
        <v>-2.727272727E9</v>
      </c>
      <c r="M356" s="73">
        <v>-4.181818182E9</v>
      </c>
      <c r="N356" s="73">
        <v>-1.272727273E9</v>
      </c>
      <c r="R356" s="68" t="s">
        <v>122</v>
      </c>
      <c r="S356" s="68">
        <v>29.0</v>
      </c>
      <c r="U356" s="68" t="s">
        <v>967</v>
      </c>
      <c r="V356" s="68" t="s">
        <v>904</v>
      </c>
      <c r="W356" s="68">
        <v>6.0</v>
      </c>
    </row>
    <row r="357" ht="15.75" customHeight="1">
      <c r="A357" s="71" t="s">
        <v>874</v>
      </c>
      <c r="B357" s="71" t="s">
        <v>96</v>
      </c>
      <c r="C357" s="71">
        <v>20.0</v>
      </c>
      <c r="D357" s="71" t="s">
        <v>873</v>
      </c>
      <c r="E357" s="71" t="s">
        <v>937</v>
      </c>
      <c r="F357" s="71" t="s">
        <v>939</v>
      </c>
      <c r="G357" s="71" t="s">
        <v>941</v>
      </c>
      <c r="H357" s="71" t="s">
        <v>940</v>
      </c>
      <c r="I357" s="72">
        <v>-3000.0</v>
      </c>
      <c r="J357" s="72">
        <v>-4600.0</v>
      </c>
      <c r="K357" s="72">
        <v>-1400.0</v>
      </c>
      <c r="L357" s="73">
        <v>-2.727272727E9</v>
      </c>
      <c r="M357" s="73">
        <v>-4.181818182E9</v>
      </c>
      <c r="N357" s="73">
        <v>-1.272727273E9</v>
      </c>
      <c r="R357" s="74" t="s">
        <v>40</v>
      </c>
      <c r="S357" s="68">
        <v>22.0</v>
      </c>
    </row>
    <row r="358" ht="15.75" customHeight="1">
      <c r="A358" s="71" t="s">
        <v>875</v>
      </c>
      <c r="B358" s="71" t="s">
        <v>28</v>
      </c>
      <c r="C358" s="71">
        <v>20.0</v>
      </c>
      <c r="D358" s="71" t="s">
        <v>873</v>
      </c>
      <c r="E358" s="71" t="s">
        <v>936</v>
      </c>
      <c r="F358" s="71" t="s">
        <v>951</v>
      </c>
      <c r="G358" s="71" t="s">
        <v>970</v>
      </c>
      <c r="H358" s="71" t="s">
        <v>940</v>
      </c>
      <c r="I358" s="72">
        <v>-3500.0</v>
      </c>
      <c r="J358" s="72">
        <v>-5000.0</v>
      </c>
      <c r="K358" s="72">
        <v>-2000.0</v>
      </c>
      <c r="L358" s="73">
        <v>-3.181818182E9</v>
      </c>
      <c r="M358" s="73">
        <v>-4.545454545E9</v>
      </c>
      <c r="N358" s="73">
        <v>-1.818181818E9</v>
      </c>
      <c r="R358" s="68" t="s">
        <v>61</v>
      </c>
      <c r="S358" s="68">
        <v>21.0</v>
      </c>
    </row>
    <row r="359" ht="15.75" customHeight="1">
      <c r="A359" s="71" t="s">
        <v>876</v>
      </c>
      <c r="B359" s="71" t="s">
        <v>122</v>
      </c>
      <c r="C359" s="71">
        <v>20.0</v>
      </c>
      <c r="D359" s="71" t="s">
        <v>873</v>
      </c>
      <c r="E359" s="71" t="s">
        <v>937</v>
      </c>
      <c r="F359" s="71" t="s">
        <v>939</v>
      </c>
      <c r="G359" s="71" t="s">
        <v>941</v>
      </c>
      <c r="H359" s="71" t="s">
        <v>940</v>
      </c>
      <c r="I359" s="72">
        <v>-3000.0</v>
      </c>
      <c r="J359" s="72">
        <v>-4600.0</v>
      </c>
      <c r="K359" s="72">
        <v>-1400.0</v>
      </c>
      <c r="L359" s="73">
        <v>-2.727272727E9</v>
      </c>
      <c r="M359" s="73">
        <v>-4.181818182E9</v>
      </c>
      <c r="N359" s="73">
        <v>-1.272727273E9</v>
      </c>
      <c r="R359" s="68" t="s">
        <v>140</v>
      </c>
      <c r="S359" s="68">
        <v>15.0</v>
      </c>
    </row>
    <row r="360" ht="15.75" customHeight="1">
      <c r="A360" s="71" t="s">
        <v>877</v>
      </c>
      <c r="B360" s="71" t="s">
        <v>878</v>
      </c>
      <c r="C360" s="71">
        <v>20.0</v>
      </c>
      <c r="D360" s="71" t="s">
        <v>873</v>
      </c>
      <c r="E360" s="71" t="s">
        <v>971</v>
      </c>
      <c r="F360" s="71" t="s">
        <v>972</v>
      </c>
      <c r="G360" s="71" t="s">
        <v>973</v>
      </c>
      <c r="H360" s="71" t="s">
        <v>940</v>
      </c>
      <c r="I360" s="72">
        <v>-4500.0</v>
      </c>
      <c r="J360" s="72">
        <v>-5800.0</v>
      </c>
      <c r="K360" s="72">
        <v>-3200.0</v>
      </c>
      <c r="L360" s="73">
        <v>-4.090909091E9</v>
      </c>
      <c r="M360" s="73">
        <v>-5.272727273E9</v>
      </c>
      <c r="N360" s="73">
        <v>-2.909090909E9</v>
      </c>
    </row>
    <row r="361" ht="15.75" customHeight="1">
      <c r="A361" s="71" t="s">
        <v>879</v>
      </c>
      <c r="B361" s="71" t="s">
        <v>880</v>
      </c>
      <c r="C361" s="71">
        <v>16.0</v>
      </c>
      <c r="D361" s="71" t="s">
        <v>873</v>
      </c>
      <c r="E361" s="71" t="s">
        <v>937</v>
      </c>
      <c r="F361" s="71" t="s">
        <v>939</v>
      </c>
      <c r="G361" s="71" t="s">
        <v>941</v>
      </c>
      <c r="H361" s="71" t="s">
        <v>938</v>
      </c>
      <c r="I361" s="72">
        <v>-800.0</v>
      </c>
      <c r="J361" s="72">
        <v>-2400.0</v>
      </c>
      <c r="K361" s="72">
        <v>800.0</v>
      </c>
      <c r="L361" s="73">
        <v>-9.090909091E9</v>
      </c>
      <c r="M361" s="73">
        <v>-2.727272727E9</v>
      </c>
      <c r="N361" s="73">
        <v>9.090909091E9</v>
      </c>
    </row>
    <row r="362" ht="15.75" customHeight="1">
      <c r="A362" s="71" t="s">
        <v>881</v>
      </c>
      <c r="B362" s="71" t="s">
        <v>882</v>
      </c>
      <c r="C362" s="71">
        <v>16.0</v>
      </c>
      <c r="D362" s="71" t="s">
        <v>883</v>
      </c>
      <c r="E362" s="71" t="s">
        <v>937</v>
      </c>
      <c r="F362" s="71" t="s">
        <v>939</v>
      </c>
      <c r="G362" s="71" t="s">
        <v>941</v>
      </c>
      <c r="H362" s="71" t="s">
        <v>938</v>
      </c>
      <c r="I362" s="72">
        <v>-800.0</v>
      </c>
      <c r="J362" s="72">
        <v>-2400.0</v>
      </c>
      <c r="K362" s="72">
        <v>800.0</v>
      </c>
      <c r="L362" s="73">
        <v>-9.090909091E9</v>
      </c>
      <c r="M362" s="73">
        <v>-2.727272727E9</v>
      </c>
      <c r="N362" s="73">
        <v>9.090909091E9</v>
      </c>
    </row>
    <row r="363" ht="15.75" customHeight="1">
      <c r="A363" s="71" t="s">
        <v>884</v>
      </c>
      <c r="B363" s="71" t="s">
        <v>61</v>
      </c>
      <c r="C363" s="71">
        <v>25.0</v>
      </c>
      <c r="D363" s="71" t="s">
        <v>883</v>
      </c>
      <c r="E363" s="71" t="s">
        <v>974</v>
      </c>
      <c r="F363" s="71" t="s">
        <v>937</v>
      </c>
      <c r="G363" s="71" t="s">
        <v>975</v>
      </c>
      <c r="H363" s="71" t="s">
        <v>976</v>
      </c>
      <c r="I363" s="72">
        <v>-3750.0</v>
      </c>
      <c r="J363" s="72">
        <v>-5750.0</v>
      </c>
      <c r="K363" s="72">
        <v>-1750.0</v>
      </c>
      <c r="L363" s="73">
        <v>-2.727272727E9</v>
      </c>
      <c r="M363" s="73">
        <v>-4.181818182E9</v>
      </c>
      <c r="N363" s="73">
        <v>-1.272727273E9</v>
      </c>
    </row>
    <row r="364" ht="15.75" customHeight="1">
      <c r="A364" s="71" t="s">
        <v>885</v>
      </c>
      <c r="B364" s="71" t="s">
        <v>566</v>
      </c>
      <c r="C364" s="71">
        <v>16.0</v>
      </c>
      <c r="D364" s="71" t="s">
        <v>883</v>
      </c>
      <c r="E364" s="71" t="s">
        <v>937</v>
      </c>
      <c r="F364" s="71" t="s">
        <v>939</v>
      </c>
      <c r="G364" s="71" t="s">
        <v>941</v>
      </c>
      <c r="H364" s="71" t="s">
        <v>938</v>
      </c>
      <c r="I364" s="72">
        <v>-800.0</v>
      </c>
      <c r="J364" s="72">
        <v>-2400.0</v>
      </c>
      <c r="K364" s="72">
        <v>800.0</v>
      </c>
      <c r="L364" s="73">
        <v>-9.090909091E9</v>
      </c>
      <c r="M364" s="73">
        <v>-2.727272727E9</v>
      </c>
      <c r="N364" s="73">
        <v>9.090909091E9</v>
      </c>
    </row>
    <row r="365" ht="15.75" customHeight="1">
      <c r="A365" s="71" t="s">
        <v>886</v>
      </c>
      <c r="B365" s="71" t="s">
        <v>140</v>
      </c>
      <c r="C365" s="71">
        <v>20.0</v>
      </c>
      <c r="D365" s="71" t="s">
        <v>883</v>
      </c>
      <c r="E365" s="71" t="s">
        <v>977</v>
      </c>
      <c r="F365" s="71" t="s">
        <v>978</v>
      </c>
      <c r="G365" s="71" t="s">
        <v>979</v>
      </c>
      <c r="H365" s="71" t="s">
        <v>940</v>
      </c>
      <c r="I365" s="72">
        <v>-500.0</v>
      </c>
      <c r="J365" s="72">
        <v>-2600.0</v>
      </c>
      <c r="K365" s="72">
        <v>1600.0</v>
      </c>
      <c r="L365" s="73">
        <v>-4.545454545E9</v>
      </c>
      <c r="M365" s="73">
        <v>-2.363636364E9</v>
      </c>
      <c r="N365" s="73">
        <v>1.454545455E9</v>
      </c>
    </row>
    <row r="366" ht="15.75" customHeight="1">
      <c r="A366" s="71" t="s">
        <v>887</v>
      </c>
      <c r="B366" s="71" t="s">
        <v>888</v>
      </c>
      <c r="C366" s="71">
        <v>40.0</v>
      </c>
      <c r="D366" s="71" t="s">
        <v>883</v>
      </c>
      <c r="E366" s="71" t="s">
        <v>937</v>
      </c>
      <c r="F366" s="71" t="s">
        <v>939</v>
      </c>
      <c r="G366" s="71" t="s">
        <v>941</v>
      </c>
      <c r="H366" s="71" t="s">
        <v>980</v>
      </c>
      <c r="I366" s="72">
        <v>-14000.0</v>
      </c>
      <c r="J366" s="72">
        <v>-15600.0</v>
      </c>
      <c r="K366" s="72">
        <v>-12400.0</v>
      </c>
      <c r="L366" s="73">
        <v>-6.363636364E9</v>
      </c>
      <c r="M366" s="73">
        <v>-7.090909091E9</v>
      </c>
      <c r="N366" s="73">
        <v>-5.636363636E9</v>
      </c>
    </row>
    <row r="367" ht="15.75" customHeight="1">
      <c r="A367" s="71" t="s">
        <v>889</v>
      </c>
      <c r="B367" s="71" t="s">
        <v>52</v>
      </c>
      <c r="C367" s="71">
        <v>20.0</v>
      </c>
      <c r="D367" s="71" t="s">
        <v>883</v>
      </c>
      <c r="E367" s="71" t="s">
        <v>937</v>
      </c>
      <c r="F367" s="71" t="s">
        <v>939</v>
      </c>
      <c r="G367" s="71" t="s">
        <v>941</v>
      </c>
      <c r="H367" s="71" t="s">
        <v>940</v>
      </c>
      <c r="I367" s="72">
        <v>-3000.0</v>
      </c>
      <c r="J367" s="72">
        <v>-4600.0</v>
      </c>
      <c r="K367" s="72">
        <v>-1400.0</v>
      </c>
      <c r="L367" s="73">
        <v>-2.727272727E9</v>
      </c>
      <c r="M367" s="73">
        <v>-4.181818182E9</v>
      </c>
      <c r="N367" s="73">
        <v>-1.272727273E9</v>
      </c>
    </row>
    <row r="368" ht="15.75" customHeight="1">
      <c r="A368" s="75"/>
      <c r="B368" s="75"/>
      <c r="C368" s="75"/>
      <c r="D368" s="75"/>
      <c r="E368" s="75"/>
      <c r="F368" s="75"/>
      <c r="G368" s="75"/>
      <c r="H368" s="75"/>
      <c r="I368" s="76"/>
      <c r="J368" s="76"/>
      <c r="K368" s="76"/>
      <c r="L368" s="77"/>
      <c r="M368" s="77"/>
      <c r="N368" s="77"/>
    </row>
    <row r="369" ht="15.75" customHeight="1"/>
    <row r="370" ht="15.75" customHeight="1"/>
    <row r="371" ht="15.75" customHeight="1">
      <c r="A371" s="56" t="s">
        <v>87</v>
      </c>
    </row>
    <row r="372" ht="15.75" customHeight="1">
      <c r="B372" s="78" t="s">
        <v>30</v>
      </c>
      <c r="C372" s="66"/>
      <c r="D372" s="66"/>
      <c r="E372" s="66"/>
      <c r="F372" s="66"/>
      <c r="G372" s="66"/>
      <c r="H372" s="66"/>
      <c r="I372" s="67"/>
      <c r="J372" s="79" t="s">
        <v>53</v>
      </c>
      <c r="K372" s="66"/>
      <c r="L372" s="66"/>
      <c r="M372" s="66"/>
      <c r="N372" s="66"/>
      <c r="O372" s="66"/>
      <c r="P372" s="66"/>
      <c r="Q372" s="67"/>
      <c r="R372" s="78" t="s">
        <v>124</v>
      </c>
      <c r="S372" s="66"/>
      <c r="T372" s="66"/>
      <c r="U372" s="66"/>
      <c r="V372" s="66"/>
      <c r="W372" s="66"/>
      <c r="X372" s="66"/>
      <c r="Y372" s="67"/>
    </row>
    <row r="373" ht="15.75" customHeight="1">
      <c r="A373" s="80" t="s">
        <v>981</v>
      </c>
      <c r="B373" s="80" t="s">
        <v>24</v>
      </c>
      <c r="C373" s="80" t="s">
        <v>36</v>
      </c>
      <c r="D373" s="80" t="s">
        <v>49</v>
      </c>
      <c r="E373" s="80" t="s">
        <v>59</v>
      </c>
      <c r="F373" s="80" t="s">
        <v>43</v>
      </c>
      <c r="G373" s="80" t="s">
        <v>634</v>
      </c>
      <c r="H373" s="80" t="s">
        <v>759</v>
      </c>
      <c r="I373" s="80" t="s">
        <v>79</v>
      </c>
      <c r="J373" s="80" t="s">
        <v>24</v>
      </c>
      <c r="K373" s="80" t="s">
        <v>36</v>
      </c>
      <c r="L373" s="80" t="s">
        <v>49</v>
      </c>
      <c r="M373" s="80" t="s">
        <v>59</v>
      </c>
      <c r="N373" s="80" t="s">
        <v>43</v>
      </c>
      <c r="O373" s="80" t="s">
        <v>634</v>
      </c>
      <c r="P373" s="80" t="s">
        <v>759</v>
      </c>
      <c r="Q373" s="80" t="s">
        <v>79</v>
      </c>
      <c r="R373" s="80" t="s">
        <v>24</v>
      </c>
      <c r="S373" s="80" t="s">
        <v>36</v>
      </c>
      <c r="T373" s="80" t="s">
        <v>49</v>
      </c>
      <c r="U373" s="80" t="s">
        <v>59</v>
      </c>
      <c r="V373" s="80" t="s">
        <v>43</v>
      </c>
      <c r="W373" s="80" t="s">
        <v>634</v>
      </c>
      <c r="X373" s="80" t="s">
        <v>759</v>
      </c>
      <c r="Y373" s="80" t="s">
        <v>79</v>
      </c>
      <c r="Z373" s="80" t="s">
        <v>982</v>
      </c>
    </row>
    <row r="374" ht="15.75" customHeight="1">
      <c r="A374" s="49" t="s">
        <v>77</v>
      </c>
      <c r="B374" s="80">
        <v>0.0</v>
      </c>
      <c r="C374" s="80">
        <v>0.0</v>
      </c>
      <c r="D374" s="80">
        <v>0.0</v>
      </c>
      <c r="E374" s="80">
        <v>0.0</v>
      </c>
      <c r="F374" s="80">
        <v>0.0</v>
      </c>
      <c r="G374" s="80">
        <v>0.0</v>
      </c>
      <c r="H374" s="80">
        <v>0.0</v>
      </c>
      <c r="I374" s="80">
        <v>0.0</v>
      </c>
      <c r="J374" s="80">
        <v>0.0</v>
      </c>
      <c r="K374" s="80">
        <v>0.0</v>
      </c>
      <c r="L374" s="80">
        <v>0.0</v>
      </c>
      <c r="M374" s="80">
        <v>0.0</v>
      </c>
      <c r="N374" s="80">
        <v>0.0</v>
      </c>
      <c r="O374" s="80">
        <v>0.0</v>
      </c>
      <c r="P374" s="80">
        <v>0.0</v>
      </c>
      <c r="Q374" s="80">
        <v>0.0</v>
      </c>
      <c r="R374" s="80">
        <v>0.0</v>
      </c>
      <c r="S374" s="80">
        <v>0.0</v>
      </c>
      <c r="T374" s="80">
        <v>0.0</v>
      </c>
      <c r="U374" s="80">
        <v>0.0</v>
      </c>
      <c r="V374" s="80">
        <v>0.0</v>
      </c>
      <c r="W374" s="80">
        <v>0.0</v>
      </c>
      <c r="X374" s="80">
        <v>0.0</v>
      </c>
      <c r="Y374" s="80">
        <v>0.0</v>
      </c>
      <c r="Z374" s="80">
        <v>0.0</v>
      </c>
    </row>
    <row r="375" ht="15.75" customHeight="1">
      <c r="A375" s="49" t="s">
        <v>40</v>
      </c>
      <c r="B375" s="80">
        <v>0.0</v>
      </c>
      <c r="C375" s="80">
        <v>0.0</v>
      </c>
      <c r="D375" s="80">
        <v>0.0</v>
      </c>
      <c r="E375" s="80">
        <v>0.0</v>
      </c>
      <c r="F375" s="80">
        <v>0.0</v>
      </c>
      <c r="G375" s="80">
        <v>0.0</v>
      </c>
      <c r="H375" s="80">
        <v>0.0</v>
      </c>
      <c r="I375" s="80">
        <v>0.0</v>
      </c>
      <c r="J375" s="80">
        <v>0.0</v>
      </c>
      <c r="K375" s="80">
        <v>0.0</v>
      </c>
      <c r="L375" s="80">
        <v>0.0</v>
      </c>
      <c r="M375" s="80">
        <v>0.0</v>
      </c>
      <c r="N375" s="80">
        <v>0.0</v>
      </c>
      <c r="O375" s="80">
        <v>0.0</v>
      </c>
      <c r="P375" s="80">
        <v>0.0</v>
      </c>
      <c r="Q375" s="80">
        <v>0.0</v>
      </c>
      <c r="R375" s="80">
        <v>0.0</v>
      </c>
      <c r="S375" s="80">
        <v>0.0</v>
      </c>
      <c r="T375" s="80">
        <v>0.0</v>
      </c>
      <c r="U375" s="80">
        <v>0.0</v>
      </c>
      <c r="V375" s="80">
        <v>0.0</v>
      </c>
      <c r="W375" s="80">
        <v>0.0</v>
      </c>
      <c r="X375" s="80">
        <v>0.0</v>
      </c>
      <c r="Y375" s="80">
        <v>0.0</v>
      </c>
      <c r="Z375" s="80">
        <v>0.0</v>
      </c>
    </row>
    <row r="376" ht="15.75" customHeight="1">
      <c r="A376" s="49" t="s">
        <v>436</v>
      </c>
      <c r="B376" s="80">
        <v>0.0</v>
      </c>
      <c r="C376" s="80">
        <v>0.0</v>
      </c>
      <c r="D376" s="80">
        <v>0.0</v>
      </c>
      <c r="E376" s="80">
        <v>0.0</v>
      </c>
      <c r="F376" s="80">
        <v>0.0</v>
      </c>
      <c r="G376" s="80">
        <v>0.0</v>
      </c>
      <c r="H376" s="80">
        <v>0.0</v>
      </c>
      <c r="I376" s="80">
        <v>0.0</v>
      </c>
      <c r="J376" s="80">
        <v>0.0</v>
      </c>
      <c r="K376" s="80">
        <v>0.0</v>
      </c>
      <c r="L376" s="80">
        <v>0.0</v>
      </c>
      <c r="M376" s="80">
        <v>0.0</v>
      </c>
      <c r="N376" s="80">
        <v>0.0</v>
      </c>
      <c r="O376" s="80">
        <v>0.0</v>
      </c>
      <c r="P376" s="80">
        <v>0.0</v>
      </c>
      <c r="Q376" s="80">
        <v>0.0</v>
      </c>
      <c r="R376" s="80">
        <v>0.0</v>
      </c>
      <c r="S376" s="80">
        <v>0.0</v>
      </c>
      <c r="T376" s="80">
        <v>0.0</v>
      </c>
      <c r="U376" s="80">
        <v>0.0</v>
      </c>
      <c r="V376" s="80">
        <v>0.0</v>
      </c>
      <c r="W376" s="80">
        <v>0.0</v>
      </c>
      <c r="X376" s="80">
        <v>0.0</v>
      </c>
      <c r="Y376" s="80">
        <v>0.0</v>
      </c>
      <c r="Z376" s="80">
        <v>0.0</v>
      </c>
    </row>
    <row r="377" ht="15.75" customHeight="1">
      <c r="A377" s="49" t="s">
        <v>633</v>
      </c>
      <c r="B377" s="80">
        <v>0.0</v>
      </c>
      <c r="C377" s="80">
        <v>0.0</v>
      </c>
      <c r="D377" s="80">
        <v>0.0</v>
      </c>
      <c r="E377" s="80">
        <v>0.0</v>
      </c>
      <c r="F377" s="80">
        <v>0.0</v>
      </c>
      <c r="G377" s="80">
        <v>0.0</v>
      </c>
      <c r="H377" s="80">
        <v>0.0</v>
      </c>
      <c r="I377" s="80">
        <v>0.0</v>
      </c>
      <c r="J377" s="80">
        <v>0.0</v>
      </c>
      <c r="K377" s="80">
        <v>0.0</v>
      </c>
      <c r="L377" s="80">
        <v>0.0</v>
      </c>
      <c r="M377" s="80">
        <v>0.0</v>
      </c>
      <c r="N377" s="80">
        <v>0.0</v>
      </c>
      <c r="O377" s="80">
        <v>0.0</v>
      </c>
      <c r="P377" s="80">
        <v>0.0</v>
      </c>
      <c r="Q377" s="80">
        <v>0.0</v>
      </c>
      <c r="R377" s="80">
        <v>0.0</v>
      </c>
      <c r="S377" s="80">
        <v>0.0</v>
      </c>
      <c r="T377" s="80">
        <v>0.0</v>
      </c>
      <c r="U377" s="80">
        <v>0.0</v>
      </c>
      <c r="V377" s="80">
        <v>0.0</v>
      </c>
      <c r="W377" s="80">
        <v>0.0</v>
      </c>
      <c r="X377" s="80">
        <v>0.0</v>
      </c>
      <c r="Y377" s="80">
        <v>0.0</v>
      </c>
      <c r="Z377" s="80">
        <v>0.0</v>
      </c>
    </row>
    <row r="378" ht="15.75" customHeight="1">
      <c r="A378" s="49" t="s">
        <v>872</v>
      </c>
      <c r="B378" s="80">
        <v>0.0</v>
      </c>
      <c r="C378" s="80">
        <v>0.0</v>
      </c>
      <c r="D378" s="80">
        <v>0.0</v>
      </c>
      <c r="E378" s="80">
        <v>0.0</v>
      </c>
      <c r="F378" s="80">
        <v>0.0</v>
      </c>
      <c r="G378" s="80">
        <v>0.0</v>
      </c>
      <c r="H378" s="80">
        <v>0.0</v>
      </c>
      <c r="I378" s="80">
        <v>0.0</v>
      </c>
      <c r="J378" s="80">
        <v>0.0</v>
      </c>
      <c r="K378" s="80">
        <v>0.0</v>
      </c>
      <c r="L378" s="80">
        <v>0.0</v>
      </c>
      <c r="M378" s="80">
        <v>0.0</v>
      </c>
      <c r="N378" s="80">
        <v>0.0</v>
      </c>
      <c r="O378" s="80">
        <v>0.0</v>
      </c>
      <c r="P378" s="80">
        <v>0.0</v>
      </c>
      <c r="Q378" s="80">
        <v>0.0</v>
      </c>
      <c r="R378" s="80">
        <v>0.0</v>
      </c>
      <c r="S378" s="80">
        <v>0.0</v>
      </c>
      <c r="T378" s="80">
        <v>0.0</v>
      </c>
      <c r="U378" s="80">
        <v>0.0</v>
      </c>
      <c r="V378" s="80">
        <v>0.0</v>
      </c>
      <c r="W378" s="80">
        <v>0.0</v>
      </c>
      <c r="X378" s="80">
        <v>0.0</v>
      </c>
      <c r="Y378" s="80">
        <v>0.0</v>
      </c>
      <c r="Z378" s="80">
        <v>0.0</v>
      </c>
    </row>
    <row r="379" ht="15.75" customHeight="1">
      <c r="A379" s="49" t="s">
        <v>96</v>
      </c>
      <c r="B379" s="80">
        <v>0.0</v>
      </c>
      <c r="C379" s="80">
        <v>0.0</v>
      </c>
      <c r="D379" s="80">
        <v>0.0</v>
      </c>
      <c r="E379" s="80">
        <v>0.0</v>
      </c>
      <c r="F379" s="80">
        <v>0.0</v>
      </c>
      <c r="G379" s="80">
        <v>0.0</v>
      </c>
      <c r="H379" s="80">
        <v>0.0</v>
      </c>
      <c r="I379" s="80">
        <v>0.0</v>
      </c>
      <c r="J379" s="80">
        <v>0.0</v>
      </c>
      <c r="K379" s="80">
        <v>0.0</v>
      </c>
      <c r="L379" s="80">
        <v>0.0</v>
      </c>
      <c r="M379" s="80">
        <v>0.0</v>
      </c>
      <c r="N379" s="80">
        <v>0.0</v>
      </c>
      <c r="O379" s="80">
        <v>0.0</v>
      </c>
      <c r="P379" s="80">
        <v>0.0</v>
      </c>
      <c r="Q379" s="80">
        <v>0.0</v>
      </c>
      <c r="R379" s="80">
        <v>0.0</v>
      </c>
      <c r="S379" s="80">
        <v>0.0</v>
      </c>
      <c r="T379" s="80">
        <v>0.0</v>
      </c>
      <c r="U379" s="80">
        <v>0.0</v>
      </c>
      <c r="V379" s="80">
        <v>0.0</v>
      </c>
      <c r="W379" s="80">
        <v>0.0</v>
      </c>
      <c r="X379" s="80">
        <v>0.0</v>
      </c>
      <c r="Y379" s="80">
        <v>0.0</v>
      </c>
      <c r="Z379" s="80">
        <v>0.0</v>
      </c>
    </row>
    <row r="380" ht="15.75" customHeight="1">
      <c r="A380" s="49" t="s">
        <v>28</v>
      </c>
      <c r="B380" s="80">
        <v>0.0</v>
      </c>
      <c r="C380" s="80">
        <v>0.0</v>
      </c>
      <c r="D380" s="80">
        <v>0.0</v>
      </c>
      <c r="E380" s="80">
        <v>0.0</v>
      </c>
      <c r="F380" s="80">
        <v>0.0</v>
      </c>
      <c r="G380" s="80">
        <v>0.0</v>
      </c>
      <c r="H380" s="80">
        <v>0.0</v>
      </c>
      <c r="I380" s="80">
        <v>0.0</v>
      </c>
      <c r="J380" s="80">
        <v>0.0</v>
      </c>
      <c r="K380" s="80">
        <v>0.0</v>
      </c>
      <c r="L380" s="80">
        <v>0.0</v>
      </c>
      <c r="M380" s="80">
        <v>0.0</v>
      </c>
      <c r="N380" s="80">
        <v>0.0</v>
      </c>
      <c r="O380" s="80">
        <v>0.0</v>
      </c>
      <c r="P380" s="80">
        <v>0.0</v>
      </c>
      <c r="Q380" s="80">
        <v>0.0</v>
      </c>
      <c r="R380" s="80">
        <v>0.0</v>
      </c>
      <c r="S380" s="80">
        <v>0.0</v>
      </c>
      <c r="T380" s="80">
        <v>0.0</v>
      </c>
      <c r="U380" s="80">
        <v>0.0</v>
      </c>
      <c r="V380" s="80">
        <v>0.0</v>
      </c>
      <c r="W380" s="80">
        <v>0.0</v>
      </c>
      <c r="X380" s="80">
        <v>0.0</v>
      </c>
      <c r="Y380" s="80">
        <v>0.0</v>
      </c>
      <c r="Z380" s="80">
        <v>0.0</v>
      </c>
    </row>
    <row r="381" ht="15.75" customHeight="1">
      <c r="A381" s="49" t="s">
        <v>122</v>
      </c>
      <c r="B381" s="80">
        <v>0.0</v>
      </c>
      <c r="C381" s="80">
        <v>0.0</v>
      </c>
      <c r="D381" s="80">
        <v>0.0</v>
      </c>
      <c r="E381" s="80">
        <v>0.0</v>
      </c>
      <c r="F381" s="80">
        <v>0.0</v>
      </c>
      <c r="G381" s="80">
        <v>0.0</v>
      </c>
      <c r="H381" s="80">
        <v>0.0</v>
      </c>
      <c r="I381" s="80">
        <v>0.0</v>
      </c>
      <c r="J381" s="80">
        <v>0.0</v>
      </c>
      <c r="K381" s="80">
        <v>0.0</v>
      </c>
      <c r="L381" s="80">
        <v>0.0</v>
      </c>
      <c r="M381" s="80">
        <v>0.0</v>
      </c>
      <c r="N381" s="80">
        <v>0.0</v>
      </c>
      <c r="O381" s="80">
        <v>0.0</v>
      </c>
      <c r="P381" s="80">
        <v>0.0</v>
      </c>
      <c r="Q381" s="80">
        <v>0.0</v>
      </c>
      <c r="R381" s="80">
        <v>0.0</v>
      </c>
      <c r="S381" s="80">
        <v>0.0</v>
      </c>
      <c r="T381" s="80">
        <v>0.0</v>
      </c>
      <c r="U381" s="80">
        <v>0.0</v>
      </c>
      <c r="V381" s="80">
        <v>0.0</v>
      </c>
      <c r="W381" s="80">
        <v>0.0</v>
      </c>
      <c r="X381" s="80">
        <v>0.0</v>
      </c>
      <c r="Y381" s="80">
        <v>0.0</v>
      </c>
      <c r="Z381" s="80">
        <v>0.0</v>
      </c>
    </row>
    <row r="382" ht="15.75" customHeight="1">
      <c r="A382" s="81" t="s">
        <v>61</v>
      </c>
      <c r="B382" s="80">
        <v>0.0</v>
      </c>
      <c r="C382" s="80">
        <v>0.0</v>
      </c>
      <c r="D382" s="80">
        <v>0.0</v>
      </c>
      <c r="E382" s="80">
        <v>0.0</v>
      </c>
      <c r="F382" s="80">
        <v>0.0</v>
      </c>
      <c r="G382" s="80">
        <v>0.0</v>
      </c>
      <c r="H382" s="80">
        <v>0.0</v>
      </c>
      <c r="I382" s="80">
        <v>0.0</v>
      </c>
      <c r="J382" s="82">
        <v>4.0</v>
      </c>
      <c r="K382" s="82">
        <v>5.0</v>
      </c>
      <c r="L382" s="82">
        <v>7.0</v>
      </c>
      <c r="M382" s="82">
        <v>7.0</v>
      </c>
      <c r="N382" s="82">
        <v>0.0</v>
      </c>
      <c r="O382" s="82">
        <v>0.0</v>
      </c>
      <c r="P382" s="82">
        <v>0.0</v>
      </c>
      <c r="Q382" s="82">
        <v>0.0</v>
      </c>
      <c r="R382" s="80">
        <v>0.0</v>
      </c>
      <c r="S382" s="80">
        <v>0.0</v>
      </c>
      <c r="T382" s="80">
        <v>0.0</v>
      </c>
      <c r="U382" s="80">
        <v>0.0</v>
      </c>
      <c r="V382" s="80">
        <v>0.0</v>
      </c>
      <c r="W382" s="80">
        <v>0.0</v>
      </c>
      <c r="X382" s="80">
        <v>0.0</v>
      </c>
      <c r="Y382" s="80">
        <v>0.0</v>
      </c>
      <c r="Z382" s="80">
        <v>4.0</v>
      </c>
    </row>
    <row r="383" ht="15.75" customHeight="1">
      <c r="A383" s="49" t="s">
        <v>566</v>
      </c>
      <c r="B383" s="80">
        <v>0.0</v>
      </c>
      <c r="C383" s="80">
        <v>0.0</v>
      </c>
      <c r="D383" s="80">
        <v>0.0</v>
      </c>
      <c r="E383" s="80">
        <v>0.0</v>
      </c>
      <c r="F383" s="80">
        <v>0.0</v>
      </c>
      <c r="G383" s="80">
        <v>0.0</v>
      </c>
      <c r="H383" s="80">
        <v>0.0</v>
      </c>
      <c r="I383" s="80">
        <v>0.0</v>
      </c>
      <c r="J383" s="80">
        <v>0.0</v>
      </c>
      <c r="K383" s="80">
        <v>0.0</v>
      </c>
      <c r="L383" s="80">
        <v>0.0</v>
      </c>
      <c r="M383" s="80">
        <v>0.0</v>
      </c>
      <c r="N383" s="80">
        <v>0.0</v>
      </c>
      <c r="O383" s="80">
        <v>0.0</v>
      </c>
      <c r="P383" s="80">
        <v>0.0</v>
      </c>
      <c r="Q383" s="80">
        <v>0.0</v>
      </c>
      <c r="R383" s="80">
        <v>0.0</v>
      </c>
      <c r="S383" s="80">
        <v>0.0</v>
      </c>
      <c r="T383" s="80">
        <v>0.0</v>
      </c>
      <c r="U383" s="80">
        <v>0.0</v>
      </c>
      <c r="V383" s="80">
        <v>0.0</v>
      </c>
      <c r="W383" s="80">
        <v>0.0</v>
      </c>
      <c r="X383" s="80">
        <v>0.0</v>
      </c>
      <c r="Y383" s="80">
        <v>0.0</v>
      </c>
      <c r="Z383" s="80">
        <v>0.0</v>
      </c>
    </row>
    <row r="384" ht="15.75" customHeight="1">
      <c r="A384" s="81" t="s">
        <v>140</v>
      </c>
      <c r="B384" s="80">
        <v>0.0</v>
      </c>
      <c r="C384" s="80">
        <v>0.0</v>
      </c>
      <c r="D384" s="80">
        <v>0.0</v>
      </c>
      <c r="E384" s="80">
        <v>0.0</v>
      </c>
      <c r="F384" s="80">
        <v>0.0</v>
      </c>
      <c r="G384" s="80">
        <v>0.0</v>
      </c>
      <c r="H384" s="80">
        <v>0.0</v>
      </c>
      <c r="I384" s="80">
        <v>0.0</v>
      </c>
      <c r="J384" s="82">
        <v>2.0</v>
      </c>
      <c r="K384" s="82">
        <v>0.0</v>
      </c>
      <c r="L384" s="82">
        <v>5.0</v>
      </c>
      <c r="M384" s="82">
        <v>3.0</v>
      </c>
      <c r="N384" s="82">
        <v>1.0</v>
      </c>
      <c r="O384" s="82">
        <v>1.0</v>
      </c>
      <c r="P384" s="82">
        <v>0.0</v>
      </c>
      <c r="Q384" s="82">
        <v>0.0</v>
      </c>
      <c r="R384" s="80">
        <v>0.0</v>
      </c>
      <c r="S384" s="80">
        <v>0.0</v>
      </c>
      <c r="T384" s="80">
        <v>0.0</v>
      </c>
      <c r="U384" s="80">
        <v>0.0</v>
      </c>
      <c r="V384" s="80">
        <v>0.0</v>
      </c>
      <c r="W384" s="80">
        <v>0.0</v>
      </c>
      <c r="X384" s="80">
        <v>0.0</v>
      </c>
      <c r="Y384" s="80">
        <v>0.0</v>
      </c>
      <c r="Z384" s="80">
        <v>5.0</v>
      </c>
    </row>
    <row r="385" ht="15.75" customHeight="1">
      <c r="A385" s="49" t="s">
        <v>52</v>
      </c>
      <c r="B385" s="80">
        <v>0.0</v>
      </c>
      <c r="C385" s="80">
        <v>0.0</v>
      </c>
      <c r="D385" s="80">
        <v>0.0</v>
      </c>
      <c r="E385" s="80">
        <v>0.0</v>
      </c>
      <c r="F385" s="80">
        <v>0.0</v>
      </c>
      <c r="G385" s="80">
        <v>0.0</v>
      </c>
      <c r="H385" s="80">
        <v>0.0</v>
      </c>
      <c r="I385" s="80">
        <v>0.0</v>
      </c>
      <c r="J385" s="80">
        <v>0.0</v>
      </c>
      <c r="K385" s="80">
        <v>0.0</v>
      </c>
      <c r="L385" s="80">
        <v>0.0</v>
      </c>
      <c r="M385" s="80">
        <v>0.0</v>
      </c>
      <c r="N385" s="80">
        <v>0.0</v>
      </c>
      <c r="O385" s="80">
        <v>0.0</v>
      </c>
      <c r="P385" s="80">
        <v>0.0</v>
      </c>
      <c r="Q385" s="80">
        <v>0.0</v>
      </c>
      <c r="R385" s="80">
        <v>0.0</v>
      </c>
      <c r="S385" s="80">
        <v>0.0</v>
      </c>
      <c r="T385" s="80">
        <v>0.0</v>
      </c>
      <c r="U385" s="80">
        <v>0.0</v>
      </c>
      <c r="V385" s="80">
        <v>0.0</v>
      </c>
      <c r="W385" s="80">
        <v>0.0</v>
      </c>
      <c r="X385" s="80">
        <v>0.0</v>
      </c>
      <c r="Y385" s="80">
        <v>0.0</v>
      </c>
      <c r="Z385" s="80">
        <v>0.0</v>
      </c>
    </row>
    <row r="386" ht="15.75" customHeight="1">
      <c r="A386" s="83"/>
    </row>
    <row r="387" ht="15.75" customHeight="1">
      <c r="A387" s="83"/>
    </row>
    <row r="388" ht="15.75" customHeight="1">
      <c r="A388" s="56" t="s">
        <v>95</v>
      </c>
    </row>
    <row r="389" ht="15.75" customHeight="1">
      <c r="B389" s="78" t="s">
        <v>30</v>
      </c>
      <c r="C389" s="66"/>
      <c r="D389" s="66"/>
      <c r="E389" s="66"/>
      <c r="F389" s="66"/>
      <c r="G389" s="66"/>
      <c r="H389" s="66"/>
      <c r="I389" s="67"/>
      <c r="J389" s="79" t="s">
        <v>53</v>
      </c>
      <c r="K389" s="66"/>
      <c r="L389" s="66"/>
      <c r="M389" s="66"/>
      <c r="N389" s="66"/>
      <c r="O389" s="66"/>
      <c r="P389" s="66"/>
      <c r="Q389" s="67"/>
      <c r="R389" s="78" t="s">
        <v>124</v>
      </c>
      <c r="S389" s="66"/>
      <c r="T389" s="66"/>
      <c r="U389" s="66"/>
      <c r="V389" s="66"/>
      <c r="W389" s="66"/>
      <c r="X389" s="66"/>
      <c r="Y389" s="67"/>
    </row>
    <row r="390" ht="15.75" customHeight="1">
      <c r="A390" s="80" t="s">
        <v>981</v>
      </c>
      <c r="B390" s="80" t="s">
        <v>24</v>
      </c>
      <c r="C390" s="80" t="s">
        <v>36</v>
      </c>
      <c r="D390" s="80" t="s">
        <v>49</v>
      </c>
      <c r="E390" s="80" t="s">
        <v>59</v>
      </c>
      <c r="F390" s="80" t="s">
        <v>43</v>
      </c>
      <c r="G390" s="80" t="s">
        <v>634</v>
      </c>
      <c r="H390" s="80" t="s">
        <v>759</v>
      </c>
      <c r="I390" s="80" t="s">
        <v>79</v>
      </c>
      <c r="J390" s="80" t="s">
        <v>24</v>
      </c>
      <c r="K390" s="80" t="s">
        <v>36</v>
      </c>
      <c r="L390" s="80" t="s">
        <v>49</v>
      </c>
      <c r="M390" s="80" t="s">
        <v>59</v>
      </c>
      <c r="N390" s="80" t="s">
        <v>43</v>
      </c>
      <c r="O390" s="80" t="s">
        <v>634</v>
      </c>
      <c r="P390" s="80" t="s">
        <v>759</v>
      </c>
      <c r="Q390" s="80" t="s">
        <v>79</v>
      </c>
      <c r="R390" s="80" t="s">
        <v>24</v>
      </c>
      <c r="S390" s="80" t="s">
        <v>36</v>
      </c>
      <c r="T390" s="80" t="s">
        <v>49</v>
      </c>
      <c r="U390" s="80" t="s">
        <v>59</v>
      </c>
      <c r="V390" s="80" t="s">
        <v>43</v>
      </c>
      <c r="W390" s="80" t="s">
        <v>634</v>
      </c>
      <c r="X390" s="80" t="s">
        <v>759</v>
      </c>
      <c r="Y390" s="80" t="s">
        <v>79</v>
      </c>
      <c r="Z390" s="80" t="s">
        <v>982</v>
      </c>
    </row>
    <row r="391" ht="15.75" customHeight="1">
      <c r="A391" s="49" t="s">
        <v>77</v>
      </c>
      <c r="B391" s="80">
        <v>0.0</v>
      </c>
      <c r="C391" s="80">
        <v>0.0</v>
      </c>
      <c r="D391" s="80">
        <v>0.0</v>
      </c>
      <c r="E391" s="80">
        <v>0.0</v>
      </c>
      <c r="F391" s="80">
        <v>0.0</v>
      </c>
      <c r="G391" s="80">
        <v>0.0</v>
      </c>
      <c r="H391" s="80">
        <v>0.0</v>
      </c>
      <c r="I391" s="80">
        <v>0.0</v>
      </c>
      <c r="J391" s="80">
        <v>0.0</v>
      </c>
      <c r="K391" s="80">
        <v>0.0</v>
      </c>
      <c r="L391" s="80">
        <v>0.0</v>
      </c>
      <c r="M391" s="80">
        <v>0.0</v>
      </c>
      <c r="N391" s="80">
        <v>0.0</v>
      </c>
      <c r="O391" s="80">
        <v>0.0</v>
      </c>
      <c r="P391" s="80">
        <v>0.0</v>
      </c>
      <c r="Q391" s="80">
        <v>0.0</v>
      </c>
      <c r="R391" s="80">
        <v>0.0</v>
      </c>
      <c r="S391" s="80">
        <v>0.0</v>
      </c>
      <c r="T391" s="80">
        <v>0.0</v>
      </c>
      <c r="U391" s="80">
        <v>0.0</v>
      </c>
      <c r="V391" s="80">
        <v>0.0</v>
      </c>
      <c r="W391" s="80">
        <v>0.0</v>
      </c>
      <c r="X391" s="80">
        <v>0.0</v>
      </c>
      <c r="Y391" s="80">
        <v>0.0</v>
      </c>
      <c r="Z391" s="80">
        <v>0.0</v>
      </c>
    </row>
    <row r="392" ht="15.75" customHeight="1">
      <c r="A392" s="49" t="s">
        <v>40</v>
      </c>
      <c r="B392" s="80">
        <v>0.0</v>
      </c>
      <c r="C392" s="80">
        <v>0.0</v>
      </c>
      <c r="D392" s="80">
        <v>0.0</v>
      </c>
      <c r="E392" s="80">
        <v>0.0</v>
      </c>
      <c r="F392" s="80">
        <v>0.0</v>
      </c>
      <c r="G392" s="80">
        <v>0.0</v>
      </c>
      <c r="H392" s="80">
        <v>0.0</v>
      </c>
      <c r="I392" s="80">
        <v>0.0</v>
      </c>
      <c r="J392" s="80">
        <v>0.0</v>
      </c>
      <c r="K392" s="80">
        <v>0.0</v>
      </c>
      <c r="L392" s="80">
        <v>0.0</v>
      </c>
      <c r="M392" s="80">
        <v>0.0</v>
      </c>
      <c r="N392" s="80">
        <v>0.0</v>
      </c>
      <c r="O392" s="80">
        <v>0.0</v>
      </c>
      <c r="P392" s="80">
        <v>0.0</v>
      </c>
      <c r="Q392" s="80">
        <v>0.0</v>
      </c>
      <c r="R392" s="80">
        <v>0.0</v>
      </c>
      <c r="S392" s="80">
        <v>0.0</v>
      </c>
      <c r="T392" s="80">
        <v>0.0</v>
      </c>
      <c r="U392" s="80">
        <v>0.0</v>
      </c>
      <c r="V392" s="80">
        <v>0.0</v>
      </c>
      <c r="W392" s="80">
        <v>0.0</v>
      </c>
      <c r="X392" s="80">
        <v>0.0</v>
      </c>
      <c r="Y392" s="80">
        <v>0.0</v>
      </c>
      <c r="Z392" s="80">
        <v>0.0</v>
      </c>
    </row>
    <row r="393" ht="15.75" customHeight="1">
      <c r="A393" s="49" t="s">
        <v>436</v>
      </c>
      <c r="B393" s="80">
        <v>0.0</v>
      </c>
      <c r="C393" s="80">
        <v>0.0</v>
      </c>
      <c r="D393" s="80">
        <v>0.0</v>
      </c>
      <c r="E393" s="80">
        <v>0.0</v>
      </c>
      <c r="F393" s="80">
        <v>0.0</v>
      </c>
      <c r="G393" s="80">
        <v>0.0</v>
      </c>
      <c r="H393" s="80">
        <v>0.0</v>
      </c>
      <c r="I393" s="80">
        <v>0.0</v>
      </c>
      <c r="J393" s="80">
        <v>0.0</v>
      </c>
      <c r="K393" s="80">
        <v>0.0</v>
      </c>
      <c r="L393" s="80">
        <v>0.0</v>
      </c>
      <c r="M393" s="80">
        <v>0.0</v>
      </c>
      <c r="N393" s="80">
        <v>0.0</v>
      </c>
      <c r="O393" s="80">
        <v>0.0</v>
      </c>
      <c r="P393" s="80">
        <v>0.0</v>
      </c>
      <c r="Q393" s="80">
        <v>0.0</v>
      </c>
      <c r="R393" s="80">
        <v>0.0</v>
      </c>
      <c r="S393" s="80">
        <v>0.0</v>
      </c>
      <c r="T393" s="80">
        <v>0.0</v>
      </c>
      <c r="U393" s="80">
        <v>0.0</v>
      </c>
      <c r="V393" s="80">
        <v>0.0</v>
      </c>
      <c r="W393" s="80">
        <v>0.0</v>
      </c>
      <c r="X393" s="80">
        <v>0.0</v>
      </c>
      <c r="Y393" s="80">
        <v>0.0</v>
      </c>
      <c r="Z393" s="80">
        <v>0.0</v>
      </c>
    </row>
    <row r="394" ht="15.75" customHeight="1">
      <c r="A394" s="49" t="s">
        <v>633</v>
      </c>
      <c r="B394" s="80">
        <v>0.0</v>
      </c>
      <c r="C394" s="80">
        <v>0.0</v>
      </c>
      <c r="D394" s="80">
        <v>0.0</v>
      </c>
      <c r="E394" s="80">
        <v>0.0</v>
      </c>
      <c r="F394" s="80">
        <v>0.0</v>
      </c>
      <c r="G394" s="80">
        <v>0.0</v>
      </c>
      <c r="H394" s="80">
        <v>0.0</v>
      </c>
      <c r="I394" s="80">
        <v>0.0</v>
      </c>
      <c r="J394" s="80">
        <v>0.0</v>
      </c>
      <c r="K394" s="80">
        <v>0.0</v>
      </c>
      <c r="L394" s="80">
        <v>0.0</v>
      </c>
      <c r="M394" s="80">
        <v>0.0</v>
      </c>
      <c r="N394" s="80">
        <v>0.0</v>
      </c>
      <c r="O394" s="80">
        <v>0.0</v>
      </c>
      <c r="P394" s="80">
        <v>0.0</v>
      </c>
      <c r="Q394" s="80">
        <v>0.0</v>
      </c>
      <c r="R394" s="80">
        <v>0.0</v>
      </c>
      <c r="S394" s="80">
        <v>0.0</v>
      </c>
      <c r="T394" s="80">
        <v>0.0</v>
      </c>
      <c r="U394" s="80">
        <v>0.0</v>
      </c>
      <c r="V394" s="80">
        <v>0.0</v>
      </c>
      <c r="W394" s="80">
        <v>0.0</v>
      </c>
      <c r="X394" s="80">
        <v>0.0</v>
      </c>
      <c r="Y394" s="80">
        <v>0.0</v>
      </c>
      <c r="Z394" s="80">
        <v>0.0</v>
      </c>
    </row>
    <row r="395" ht="15.75" customHeight="1">
      <c r="A395" s="49" t="s">
        <v>872</v>
      </c>
      <c r="B395" s="80">
        <v>0.0</v>
      </c>
      <c r="C395" s="80">
        <v>0.0</v>
      </c>
      <c r="D395" s="80">
        <v>0.0</v>
      </c>
      <c r="E395" s="80">
        <v>0.0</v>
      </c>
      <c r="F395" s="80">
        <v>0.0</v>
      </c>
      <c r="G395" s="80">
        <v>0.0</v>
      </c>
      <c r="H395" s="80">
        <v>0.0</v>
      </c>
      <c r="I395" s="80">
        <v>0.0</v>
      </c>
      <c r="J395" s="80">
        <v>0.0</v>
      </c>
      <c r="K395" s="80">
        <v>0.0</v>
      </c>
      <c r="L395" s="80">
        <v>0.0</v>
      </c>
      <c r="M395" s="80">
        <v>0.0</v>
      </c>
      <c r="N395" s="80">
        <v>0.0</v>
      </c>
      <c r="O395" s="80">
        <v>0.0</v>
      </c>
      <c r="P395" s="80">
        <v>0.0</v>
      </c>
      <c r="Q395" s="80">
        <v>0.0</v>
      </c>
      <c r="R395" s="80">
        <v>0.0</v>
      </c>
      <c r="S395" s="80">
        <v>0.0</v>
      </c>
      <c r="T395" s="80">
        <v>0.0</v>
      </c>
      <c r="U395" s="80">
        <v>0.0</v>
      </c>
      <c r="V395" s="80">
        <v>0.0</v>
      </c>
      <c r="W395" s="80">
        <v>0.0</v>
      </c>
      <c r="X395" s="80">
        <v>0.0</v>
      </c>
      <c r="Y395" s="80">
        <v>0.0</v>
      </c>
      <c r="Z395" s="80">
        <v>0.0</v>
      </c>
    </row>
    <row r="396" ht="15.75" customHeight="1">
      <c r="A396" s="81" t="s">
        <v>96</v>
      </c>
      <c r="B396" s="80">
        <v>0.0</v>
      </c>
      <c r="C396" s="80">
        <v>0.0</v>
      </c>
      <c r="D396" s="80">
        <v>0.0</v>
      </c>
      <c r="E396" s="80">
        <v>0.0</v>
      </c>
      <c r="F396" s="80">
        <v>0.0</v>
      </c>
      <c r="G396" s="80">
        <v>0.0</v>
      </c>
      <c r="H396" s="80">
        <v>0.0</v>
      </c>
      <c r="I396" s="80">
        <v>0.0</v>
      </c>
      <c r="J396" s="82">
        <v>8.0</v>
      </c>
      <c r="K396" s="82">
        <v>5.0</v>
      </c>
      <c r="L396" s="82">
        <v>17.0</v>
      </c>
      <c r="M396" s="82">
        <v>17.0</v>
      </c>
      <c r="N396" s="80">
        <v>0.0</v>
      </c>
      <c r="O396" s="80">
        <v>0.0</v>
      </c>
      <c r="P396" s="80">
        <v>0.0</v>
      </c>
      <c r="Q396" s="80">
        <v>0.0</v>
      </c>
      <c r="R396" s="80">
        <v>0.0</v>
      </c>
      <c r="S396" s="80">
        <v>0.0</v>
      </c>
      <c r="T396" s="80">
        <v>0.0</v>
      </c>
      <c r="U396" s="80">
        <v>0.0</v>
      </c>
      <c r="V396" s="80">
        <v>0.0</v>
      </c>
      <c r="W396" s="80">
        <v>0.0</v>
      </c>
      <c r="X396" s="80">
        <v>0.0</v>
      </c>
      <c r="Y396" s="80">
        <v>0.0</v>
      </c>
      <c r="Z396" s="82">
        <v>4.0</v>
      </c>
    </row>
    <row r="397" ht="15.75" customHeight="1">
      <c r="A397" s="49" t="s">
        <v>28</v>
      </c>
      <c r="B397" s="80">
        <v>0.0</v>
      </c>
      <c r="C397" s="80">
        <v>0.0</v>
      </c>
      <c r="D397" s="80">
        <v>0.0</v>
      </c>
      <c r="E397" s="80">
        <v>0.0</v>
      </c>
      <c r="F397" s="80">
        <v>0.0</v>
      </c>
      <c r="G397" s="80">
        <v>0.0</v>
      </c>
      <c r="H397" s="80">
        <v>0.0</v>
      </c>
      <c r="I397" s="80">
        <v>0.0</v>
      </c>
      <c r="J397" s="80">
        <v>0.0</v>
      </c>
      <c r="K397" s="80">
        <v>0.0</v>
      </c>
      <c r="L397" s="80">
        <v>0.0</v>
      </c>
      <c r="M397" s="80">
        <v>0.0</v>
      </c>
      <c r="N397" s="80">
        <v>0.0</v>
      </c>
      <c r="O397" s="80">
        <v>0.0</v>
      </c>
      <c r="P397" s="80">
        <v>0.0</v>
      </c>
      <c r="Q397" s="80">
        <v>0.0</v>
      </c>
      <c r="R397" s="80">
        <v>0.0</v>
      </c>
      <c r="S397" s="80">
        <v>0.0</v>
      </c>
      <c r="T397" s="80">
        <v>0.0</v>
      </c>
      <c r="U397" s="80">
        <v>0.0</v>
      </c>
      <c r="V397" s="80">
        <v>0.0</v>
      </c>
      <c r="W397" s="80">
        <v>0.0</v>
      </c>
      <c r="X397" s="80">
        <v>0.0</v>
      </c>
      <c r="Y397" s="80">
        <v>0.0</v>
      </c>
      <c r="Z397" s="80">
        <v>0.0</v>
      </c>
    </row>
    <row r="398" ht="15.75" customHeight="1">
      <c r="A398" s="49" t="s">
        <v>122</v>
      </c>
      <c r="B398" s="80">
        <v>0.0</v>
      </c>
      <c r="C398" s="80">
        <v>0.0</v>
      </c>
      <c r="D398" s="80">
        <v>0.0</v>
      </c>
      <c r="E398" s="80">
        <v>0.0</v>
      </c>
      <c r="F398" s="80">
        <v>0.0</v>
      </c>
      <c r="G398" s="80">
        <v>0.0</v>
      </c>
      <c r="H398" s="80">
        <v>0.0</v>
      </c>
      <c r="I398" s="80">
        <v>0.0</v>
      </c>
      <c r="J398" s="80">
        <v>0.0</v>
      </c>
      <c r="K398" s="80">
        <v>0.0</v>
      </c>
      <c r="L398" s="80">
        <v>0.0</v>
      </c>
      <c r="M398" s="80">
        <v>0.0</v>
      </c>
      <c r="N398" s="80">
        <v>0.0</v>
      </c>
      <c r="O398" s="80">
        <v>0.0</v>
      </c>
      <c r="P398" s="80">
        <v>0.0</v>
      </c>
      <c r="Q398" s="80">
        <v>0.0</v>
      </c>
      <c r="R398" s="80">
        <v>0.0</v>
      </c>
      <c r="S398" s="80">
        <v>0.0</v>
      </c>
      <c r="T398" s="80">
        <v>0.0</v>
      </c>
      <c r="U398" s="80">
        <v>0.0</v>
      </c>
      <c r="V398" s="80">
        <v>0.0</v>
      </c>
      <c r="W398" s="80">
        <v>0.0</v>
      </c>
      <c r="X398" s="80">
        <v>0.0</v>
      </c>
      <c r="Y398" s="80">
        <v>0.0</v>
      </c>
      <c r="Z398" s="80">
        <v>0.0</v>
      </c>
    </row>
    <row r="399" ht="15.75" customHeight="1">
      <c r="A399" s="49" t="s">
        <v>61</v>
      </c>
      <c r="B399" s="80">
        <v>0.0</v>
      </c>
      <c r="C399" s="80">
        <v>0.0</v>
      </c>
      <c r="D399" s="80">
        <v>0.0</v>
      </c>
      <c r="E399" s="80">
        <v>0.0</v>
      </c>
      <c r="F399" s="80">
        <v>0.0</v>
      </c>
      <c r="G399" s="80">
        <v>0.0</v>
      </c>
      <c r="H399" s="80">
        <v>0.0</v>
      </c>
      <c r="I399" s="80">
        <v>0.0</v>
      </c>
      <c r="J399" s="80">
        <v>0.0</v>
      </c>
      <c r="K399" s="80">
        <v>0.0</v>
      </c>
      <c r="L399" s="80">
        <v>0.0</v>
      </c>
      <c r="M399" s="80">
        <v>0.0</v>
      </c>
      <c r="N399" s="80">
        <v>0.0</v>
      </c>
      <c r="O399" s="80">
        <v>0.0</v>
      </c>
      <c r="P399" s="80">
        <v>0.0</v>
      </c>
      <c r="Q399" s="80">
        <v>0.0</v>
      </c>
      <c r="R399" s="80">
        <v>0.0</v>
      </c>
      <c r="S399" s="80">
        <v>0.0</v>
      </c>
      <c r="T399" s="80">
        <v>0.0</v>
      </c>
      <c r="U399" s="80">
        <v>0.0</v>
      </c>
      <c r="V399" s="80">
        <v>0.0</v>
      </c>
      <c r="W399" s="80">
        <v>0.0</v>
      </c>
      <c r="X399" s="80">
        <v>0.0</v>
      </c>
      <c r="Y399" s="80">
        <v>0.0</v>
      </c>
      <c r="Z399" s="80">
        <v>0.0</v>
      </c>
    </row>
    <row r="400" ht="15.75" customHeight="1">
      <c r="A400" s="49" t="s">
        <v>566</v>
      </c>
      <c r="B400" s="80">
        <v>0.0</v>
      </c>
      <c r="C400" s="80">
        <v>0.0</v>
      </c>
      <c r="D400" s="80">
        <v>0.0</v>
      </c>
      <c r="E400" s="80">
        <v>0.0</v>
      </c>
      <c r="F400" s="80">
        <v>0.0</v>
      </c>
      <c r="G400" s="80">
        <v>0.0</v>
      </c>
      <c r="H400" s="80">
        <v>0.0</v>
      </c>
      <c r="I400" s="80">
        <v>0.0</v>
      </c>
      <c r="J400" s="80">
        <v>0.0</v>
      </c>
      <c r="K400" s="80">
        <v>0.0</v>
      </c>
      <c r="L400" s="80">
        <v>0.0</v>
      </c>
      <c r="M400" s="80">
        <v>0.0</v>
      </c>
      <c r="N400" s="80">
        <v>0.0</v>
      </c>
      <c r="O400" s="80">
        <v>0.0</v>
      </c>
      <c r="P400" s="80">
        <v>0.0</v>
      </c>
      <c r="Q400" s="80">
        <v>0.0</v>
      </c>
      <c r="R400" s="80">
        <v>0.0</v>
      </c>
      <c r="S400" s="80">
        <v>0.0</v>
      </c>
      <c r="T400" s="80">
        <v>0.0</v>
      </c>
      <c r="U400" s="80">
        <v>0.0</v>
      </c>
      <c r="V400" s="80">
        <v>0.0</v>
      </c>
      <c r="W400" s="80">
        <v>0.0</v>
      </c>
      <c r="X400" s="80">
        <v>0.0</v>
      </c>
      <c r="Y400" s="80">
        <v>0.0</v>
      </c>
      <c r="Z400" s="80">
        <v>0.0</v>
      </c>
    </row>
    <row r="401" ht="15.75" customHeight="1">
      <c r="A401" s="49" t="s">
        <v>140</v>
      </c>
      <c r="B401" s="80">
        <v>0.0</v>
      </c>
      <c r="C401" s="80">
        <v>0.0</v>
      </c>
      <c r="D401" s="80">
        <v>0.0</v>
      </c>
      <c r="E401" s="80">
        <v>0.0</v>
      </c>
      <c r="F401" s="80">
        <v>0.0</v>
      </c>
      <c r="G401" s="80">
        <v>0.0</v>
      </c>
      <c r="H401" s="80">
        <v>0.0</v>
      </c>
      <c r="I401" s="80">
        <v>0.0</v>
      </c>
      <c r="J401" s="80">
        <v>0.0</v>
      </c>
      <c r="K401" s="80">
        <v>0.0</v>
      </c>
      <c r="L401" s="80">
        <v>0.0</v>
      </c>
      <c r="M401" s="80">
        <v>0.0</v>
      </c>
      <c r="N401" s="80">
        <v>0.0</v>
      </c>
      <c r="O401" s="80">
        <v>0.0</v>
      </c>
      <c r="P401" s="80">
        <v>0.0</v>
      </c>
      <c r="Q401" s="80">
        <v>0.0</v>
      </c>
      <c r="R401" s="80">
        <v>0.0</v>
      </c>
      <c r="S401" s="80">
        <v>0.0</v>
      </c>
      <c r="T401" s="80">
        <v>0.0</v>
      </c>
      <c r="U401" s="80">
        <v>0.0</v>
      </c>
      <c r="V401" s="80">
        <v>0.0</v>
      </c>
      <c r="W401" s="80">
        <v>0.0</v>
      </c>
      <c r="X401" s="80">
        <v>0.0</v>
      </c>
      <c r="Y401" s="80">
        <v>0.0</v>
      </c>
      <c r="Z401" s="80">
        <v>0.0</v>
      </c>
    </row>
    <row r="402" ht="15.75" customHeight="1">
      <c r="A402" s="49" t="s">
        <v>52</v>
      </c>
      <c r="B402" s="80">
        <v>0.0</v>
      </c>
      <c r="C402" s="80">
        <v>0.0</v>
      </c>
      <c r="D402" s="80">
        <v>0.0</v>
      </c>
      <c r="E402" s="80">
        <v>0.0</v>
      </c>
      <c r="F402" s="80">
        <v>0.0</v>
      </c>
      <c r="G402" s="80">
        <v>0.0</v>
      </c>
      <c r="H402" s="80">
        <v>0.0</v>
      </c>
      <c r="I402" s="80">
        <v>0.0</v>
      </c>
      <c r="J402" s="80">
        <v>0.0</v>
      </c>
      <c r="K402" s="80">
        <v>0.0</v>
      </c>
      <c r="L402" s="80">
        <v>0.0</v>
      </c>
      <c r="M402" s="80">
        <v>0.0</v>
      </c>
      <c r="N402" s="80">
        <v>0.0</v>
      </c>
      <c r="O402" s="80">
        <v>0.0</v>
      </c>
      <c r="P402" s="80">
        <v>0.0</v>
      </c>
      <c r="Q402" s="80">
        <v>0.0</v>
      </c>
      <c r="R402" s="80">
        <v>0.0</v>
      </c>
      <c r="S402" s="80">
        <v>0.0</v>
      </c>
      <c r="T402" s="80">
        <v>0.0</v>
      </c>
      <c r="U402" s="80">
        <v>0.0</v>
      </c>
      <c r="V402" s="80">
        <v>0.0</v>
      </c>
      <c r="W402" s="80">
        <v>0.0</v>
      </c>
      <c r="X402" s="80">
        <v>0.0</v>
      </c>
      <c r="Y402" s="80">
        <v>0.0</v>
      </c>
      <c r="Z402" s="80">
        <v>0.0</v>
      </c>
    </row>
    <row r="403" ht="15.75" customHeight="1"/>
    <row r="404" ht="15.75" customHeight="1"/>
    <row r="405" ht="15.75" customHeight="1"/>
    <row r="406" ht="15.75" customHeight="1">
      <c r="A406" s="56" t="s">
        <v>23</v>
      </c>
    </row>
    <row r="407" ht="15.75" customHeight="1">
      <c r="B407" s="79" t="s">
        <v>30</v>
      </c>
      <c r="C407" s="66"/>
      <c r="D407" s="66"/>
      <c r="E407" s="66"/>
      <c r="F407" s="66"/>
      <c r="G407" s="66"/>
      <c r="H407" s="66"/>
      <c r="I407" s="67"/>
      <c r="J407" s="78" t="s">
        <v>53</v>
      </c>
      <c r="K407" s="66"/>
      <c r="L407" s="66"/>
      <c r="M407" s="66"/>
      <c r="N407" s="66"/>
      <c r="O407" s="66"/>
      <c r="P407" s="66"/>
      <c r="Q407" s="67"/>
      <c r="R407" s="78" t="s">
        <v>124</v>
      </c>
      <c r="S407" s="66"/>
      <c r="T407" s="66"/>
      <c r="U407" s="66"/>
      <c r="V407" s="66"/>
      <c r="W407" s="66"/>
      <c r="X407" s="66"/>
      <c r="Y407" s="67"/>
    </row>
    <row r="408" ht="15.75" customHeight="1">
      <c r="A408" s="80" t="s">
        <v>981</v>
      </c>
      <c r="B408" s="80" t="s">
        <v>24</v>
      </c>
      <c r="C408" s="80" t="s">
        <v>36</v>
      </c>
      <c r="D408" s="80" t="s">
        <v>49</v>
      </c>
      <c r="E408" s="80" t="s">
        <v>59</v>
      </c>
      <c r="F408" s="80" t="s">
        <v>43</v>
      </c>
      <c r="G408" s="80" t="s">
        <v>634</v>
      </c>
      <c r="H408" s="80" t="s">
        <v>759</v>
      </c>
      <c r="I408" s="80" t="s">
        <v>79</v>
      </c>
      <c r="J408" s="80" t="s">
        <v>24</v>
      </c>
      <c r="K408" s="80" t="s">
        <v>36</v>
      </c>
      <c r="L408" s="80" t="s">
        <v>49</v>
      </c>
      <c r="M408" s="80" t="s">
        <v>59</v>
      </c>
      <c r="N408" s="80" t="s">
        <v>43</v>
      </c>
      <c r="O408" s="80" t="s">
        <v>634</v>
      </c>
      <c r="P408" s="80" t="s">
        <v>759</v>
      </c>
      <c r="Q408" s="80" t="s">
        <v>79</v>
      </c>
      <c r="R408" s="80" t="s">
        <v>24</v>
      </c>
      <c r="S408" s="80" t="s">
        <v>36</v>
      </c>
      <c r="T408" s="80" t="s">
        <v>49</v>
      </c>
      <c r="U408" s="80" t="s">
        <v>59</v>
      </c>
      <c r="V408" s="80" t="s">
        <v>43</v>
      </c>
      <c r="W408" s="80" t="s">
        <v>634</v>
      </c>
      <c r="X408" s="80" t="s">
        <v>759</v>
      </c>
      <c r="Y408" s="80" t="s">
        <v>79</v>
      </c>
      <c r="Z408" s="80" t="s">
        <v>982</v>
      </c>
    </row>
    <row r="409" ht="15.75" customHeight="1">
      <c r="A409" s="49" t="s">
        <v>77</v>
      </c>
      <c r="B409" s="80">
        <v>0.0</v>
      </c>
      <c r="C409" s="80">
        <v>0.0</v>
      </c>
      <c r="D409" s="80">
        <v>0.0</v>
      </c>
      <c r="E409" s="80">
        <v>0.0</v>
      </c>
      <c r="F409" s="80">
        <v>0.0</v>
      </c>
      <c r="G409" s="80">
        <v>0.0</v>
      </c>
      <c r="H409" s="80">
        <v>0.0</v>
      </c>
      <c r="I409" s="80">
        <v>0.0</v>
      </c>
      <c r="J409" s="80">
        <v>0.0</v>
      </c>
      <c r="K409" s="80">
        <v>0.0</v>
      </c>
      <c r="L409" s="80">
        <v>0.0</v>
      </c>
      <c r="M409" s="80">
        <v>0.0</v>
      </c>
      <c r="N409" s="80">
        <v>0.0</v>
      </c>
      <c r="O409" s="80">
        <v>0.0</v>
      </c>
      <c r="P409" s="80">
        <v>0.0</v>
      </c>
      <c r="Q409" s="80">
        <v>0.0</v>
      </c>
      <c r="R409" s="80">
        <v>0.0</v>
      </c>
      <c r="S409" s="80">
        <v>0.0</v>
      </c>
      <c r="T409" s="80">
        <v>0.0</v>
      </c>
      <c r="U409" s="80">
        <v>0.0</v>
      </c>
      <c r="V409" s="80">
        <v>0.0</v>
      </c>
      <c r="W409" s="80">
        <v>0.0</v>
      </c>
      <c r="X409" s="80">
        <v>0.0</v>
      </c>
      <c r="Y409" s="80">
        <v>0.0</v>
      </c>
      <c r="Z409" s="80">
        <v>0.0</v>
      </c>
    </row>
    <row r="410" ht="15.75" customHeight="1">
      <c r="A410" s="49" t="s">
        <v>40</v>
      </c>
      <c r="B410" s="80">
        <v>0.0</v>
      </c>
      <c r="C410" s="80">
        <v>0.0</v>
      </c>
      <c r="D410" s="80">
        <v>0.0</v>
      </c>
      <c r="E410" s="80">
        <v>0.0</v>
      </c>
      <c r="F410" s="80">
        <v>0.0</v>
      </c>
      <c r="G410" s="80">
        <v>0.0</v>
      </c>
      <c r="H410" s="80">
        <v>0.0</v>
      </c>
      <c r="I410" s="80">
        <v>0.0</v>
      </c>
      <c r="J410" s="80">
        <v>0.0</v>
      </c>
      <c r="K410" s="80">
        <v>0.0</v>
      </c>
      <c r="L410" s="80">
        <v>0.0</v>
      </c>
      <c r="M410" s="80">
        <v>0.0</v>
      </c>
      <c r="N410" s="80">
        <v>0.0</v>
      </c>
      <c r="O410" s="80">
        <v>0.0</v>
      </c>
      <c r="P410" s="80">
        <v>0.0</v>
      </c>
      <c r="Q410" s="80">
        <v>0.0</v>
      </c>
      <c r="R410" s="80">
        <v>0.0</v>
      </c>
      <c r="S410" s="80">
        <v>0.0</v>
      </c>
      <c r="T410" s="80">
        <v>0.0</v>
      </c>
      <c r="U410" s="80">
        <v>0.0</v>
      </c>
      <c r="V410" s="80">
        <v>0.0</v>
      </c>
      <c r="W410" s="80">
        <v>0.0</v>
      </c>
      <c r="X410" s="80">
        <v>0.0</v>
      </c>
      <c r="Y410" s="80">
        <v>0.0</v>
      </c>
      <c r="Z410" s="80">
        <v>0.0</v>
      </c>
    </row>
    <row r="411" ht="15.75" customHeight="1">
      <c r="A411" s="49" t="s">
        <v>436</v>
      </c>
      <c r="B411" s="80">
        <v>0.0</v>
      </c>
      <c r="C411" s="80">
        <v>0.0</v>
      </c>
      <c r="D411" s="80">
        <v>0.0</v>
      </c>
      <c r="E411" s="80">
        <v>0.0</v>
      </c>
      <c r="F411" s="80">
        <v>0.0</v>
      </c>
      <c r="G411" s="80">
        <v>0.0</v>
      </c>
      <c r="H411" s="80">
        <v>0.0</v>
      </c>
      <c r="I411" s="80">
        <v>0.0</v>
      </c>
      <c r="J411" s="80">
        <v>0.0</v>
      </c>
      <c r="K411" s="80">
        <v>0.0</v>
      </c>
      <c r="L411" s="80">
        <v>0.0</v>
      </c>
      <c r="M411" s="80">
        <v>0.0</v>
      </c>
      <c r="N411" s="80">
        <v>0.0</v>
      </c>
      <c r="O411" s="80">
        <v>0.0</v>
      </c>
      <c r="P411" s="80">
        <v>0.0</v>
      </c>
      <c r="Q411" s="80">
        <v>0.0</v>
      </c>
      <c r="R411" s="80">
        <v>0.0</v>
      </c>
      <c r="S411" s="80">
        <v>0.0</v>
      </c>
      <c r="T411" s="80">
        <v>0.0</v>
      </c>
      <c r="U411" s="80">
        <v>0.0</v>
      </c>
      <c r="V411" s="80">
        <v>0.0</v>
      </c>
      <c r="W411" s="80">
        <v>0.0</v>
      </c>
      <c r="X411" s="80">
        <v>0.0</v>
      </c>
      <c r="Y411" s="80">
        <v>0.0</v>
      </c>
      <c r="Z411" s="80">
        <v>0.0</v>
      </c>
    </row>
    <row r="412" ht="15.75" customHeight="1">
      <c r="A412" s="49" t="s">
        <v>633</v>
      </c>
      <c r="B412" s="80">
        <v>0.0</v>
      </c>
      <c r="C412" s="80">
        <v>0.0</v>
      </c>
      <c r="D412" s="80">
        <v>0.0</v>
      </c>
      <c r="E412" s="80">
        <v>0.0</v>
      </c>
      <c r="F412" s="80">
        <v>0.0</v>
      </c>
      <c r="G412" s="80">
        <v>0.0</v>
      </c>
      <c r="H412" s="80">
        <v>0.0</v>
      </c>
      <c r="I412" s="80">
        <v>0.0</v>
      </c>
      <c r="J412" s="80">
        <v>0.0</v>
      </c>
      <c r="K412" s="80">
        <v>0.0</v>
      </c>
      <c r="L412" s="80">
        <v>0.0</v>
      </c>
      <c r="M412" s="80">
        <v>0.0</v>
      </c>
      <c r="N412" s="80">
        <v>0.0</v>
      </c>
      <c r="O412" s="80">
        <v>0.0</v>
      </c>
      <c r="P412" s="80">
        <v>0.0</v>
      </c>
      <c r="Q412" s="80">
        <v>0.0</v>
      </c>
      <c r="R412" s="80">
        <v>0.0</v>
      </c>
      <c r="S412" s="80">
        <v>0.0</v>
      </c>
      <c r="T412" s="80">
        <v>0.0</v>
      </c>
      <c r="U412" s="80">
        <v>0.0</v>
      </c>
      <c r="V412" s="80">
        <v>0.0</v>
      </c>
      <c r="W412" s="80">
        <v>0.0</v>
      </c>
      <c r="X412" s="80">
        <v>0.0</v>
      </c>
      <c r="Y412" s="80">
        <v>0.0</v>
      </c>
      <c r="Z412" s="80">
        <v>0.0</v>
      </c>
    </row>
    <row r="413" ht="15.75" customHeight="1">
      <c r="A413" s="49" t="s">
        <v>872</v>
      </c>
      <c r="B413" s="80">
        <v>0.0</v>
      </c>
      <c r="C413" s="80">
        <v>0.0</v>
      </c>
      <c r="D413" s="80">
        <v>0.0</v>
      </c>
      <c r="E413" s="80">
        <v>0.0</v>
      </c>
      <c r="F413" s="80">
        <v>0.0</v>
      </c>
      <c r="G413" s="80">
        <v>0.0</v>
      </c>
      <c r="H413" s="80">
        <v>0.0</v>
      </c>
      <c r="I413" s="80">
        <v>0.0</v>
      </c>
      <c r="J413" s="80">
        <v>0.0</v>
      </c>
      <c r="K413" s="80">
        <v>0.0</v>
      </c>
      <c r="L413" s="80">
        <v>0.0</v>
      </c>
      <c r="M413" s="80">
        <v>0.0</v>
      </c>
      <c r="N413" s="80">
        <v>0.0</v>
      </c>
      <c r="O413" s="80">
        <v>0.0</v>
      </c>
      <c r="P413" s="80">
        <v>0.0</v>
      </c>
      <c r="Q413" s="80">
        <v>0.0</v>
      </c>
      <c r="R413" s="80">
        <v>0.0</v>
      </c>
      <c r="S413" s="80">
        <v>0.0</v>
      </c>
      <c r="T413" s="80">
        <v>0.0</v>
      </c>
      <c r="U413" s="80">
        <v>0.0</v>
      </c>
      <c r="V413" s="80">
        <v>0.0</v>
      </c>
      <c r="W413" s="80">
        <v>0.0</v>
      </c>
      <c r="X413" s="80">
        <v>0.0</v>
      </c>
      <c r="Y413" s="80">
        <v>0.0</v>
      </c>
      <c r="Z413" s="80">
        <v>0.0</v>
      </c>
    </row>
    <row r="414" ht="15.75" customHeight="1">
      <c r="A414" s="49" t="s">
        <v>96</v>
      </c>
      <c r="B414" s="80">
        <v>0.0</v>
      </c>
      <c r="C414" s="80">
        <v>0.0</v>
      </c>
      <c r="D414" s="80">
        <v>0.0</v>
      </c>
      <c r="E414" s="80">
        <v>0.0</v>
      </c>
      <c r="F414" s="80">
        <v>0.0</v>
      </c>
      <c r="G414" s="80">
        <v>0.0</v>
      </c>
      <c r="H414" s="80">
        <v>0.0</v>
      </c>
      <c r="I414" s="80">
        <v>0.0</v>
      </c>
      <c r="J414" s="80">
        <v>0.0</v>
      </c>
      <c r="K414" s="80">
        <v>0.0</v>
      </c>
      <c r="L414" s="80">
        <v>0.0</v>
      </c>
      <c r="M414" s="80">
        <v>0.0</v>
      </c>
      <c r="N414" s="80">
        <v>0.0</v>
      </c>
      <c r="O414" s="80">
        <v>0.0</v>
      </c>
      <c r="P414" s="80">
        <v>0.0</v>
      </c>
      <c r="Q414" s="80">
        <v>0.0</v>
      </c>
      <c r="R414" s="80">
        <v>0.0</v>
      </c>
      <c r="S414" s="80">
        <v>0.0</v>
      </c>
      <c r="T414" s="80">
        <v>0.0</v>
      </c>
      <c r="U414" s="80">
        <v>0.0</v>
      </c>
      <c r="V414" s="80">
        <v>0.0</v>
      </c>
      <c r="W414" s="80">
        <v>0.0</v>
      </c>
      <c r="X414" s="80">
        <v>0.0</v>
      </c>
      <c r="Y414" s="80">
        <v>0.0</v>
      </c>
      <c r="Z414" s="80">
        <v>0.0</v>
      </c>
    </row>
    <row r="415" ht="15.75" customHeight="1">
      <c r="A415" s="81" t="s">
        <v>28</v>
      </c>
      <c r="B415" s="82">
        <v>10.0</v>
      </c>
      <c r="C415" s="82">
        <v>6.0</v>
      </c>
      <c r="D415" s="82">
        <v>11.0</v>
      </c>
      <c r="E415" s="82">
        <v>10.0</v>
      </c>
      <c r="F415" s="80">
        <v>0.0</v>
      </c>
      <c r="G415" s="80">
        <v>0.0</v>
      </c>
      <c r="H415" s="82">
        <v>1.0</v>
      </c>
      <c r="I415" s="82">
        <v>1.0</v>
      </c>
      <c r="J415" s="80">
        <v>0.0</v>
      </c>
      <c r="K415" s="80">
        <v>0.0</v>
      </c>
      <c r="L415" s="80">
        <v>0.0</v>
      </c>
      <c r="M415" s="80">
        <v>0.0</v>
      </c>
      <c r="N415" s="80">
        <v>0.0</v>
      </c>
      <c r="O415" s="80">
        <v>0.0</v>
      </c>
      <c r="P415" s="80">
        <v>0.0</v>
      </c>
      <c r="Q415" s="80">
        <v>0.0</v>
      </c>
      <c r="R415" s="80">
        <v>0.0</v>
      </c>
      <c r="S415" s="80">
        <v>0.0</v>
      </c>
      <c r="T415" s="80">
        <v>0.0</v>
      </c>
      <c r="U415" s="80">
        <v>0.0</v>
      </c>
      <c r="V415" s="80">
        <v>0.0</v>
      </c>
      <c r="W415" s="80">
        <v>0.0</v>
      </c>
      <c r="X415" s="80">
        <v>0.0</v>
      </c>
      <c r="Y415" s="80">
        <v>0.0</v>
      </c>
      <c r="Z415" s="82">
        <v>6.0</v>
      </c>
    </row>
    <row r="416" ht="15.75" customHeight="1">
      <c r="A416" s="49" t="s">
        <v>122</v>
      </c>
      <c r="B416" s="80">
        <v>0.0</v>
      </c>
      <c r="C416" s="80">
        <v>0.0</v>
      </c>
      <c r="D416" s="80">
        <v>0.0</v>
      </c>
      <c r="E416" s="80">
        <v>0.0</v>
      </c>
      <c r="F416" s="80">
        <v>0.0</v>
      </c>
      <c r="G416" s="80">
        <v>0.0</v>
      </c>
      <c r="H416" s="80">
        <v>0.0</v>
      </c>
      <c r="I416" s="80">
        <v>0.0</v>
      </c>
      <c r="J416" s="80">
        <v>0.0</v>
      </c>
      <c r="K416" s="80">
        <v>0.0</v>
      </c>
      <c r="L416" s="80">
        <v>0.0</v>
      </c>
      <c r="M416" s="80">
        <v>0.0</v>
      </c>
      <c r="N416" s="80">
        <v>0.0</v>
      </c>
      <c r="O416" s="80">
        <v>0.0</v>
      </c>
      <c r="P416" s="80">
        <v>0.0</v>
      </c>
      <c r="Q416" s="80">
        <v>0.0</v>
      </c>
      <c r="R416" s="80">
        <v>0.0</v>
      </c>
      <c r="S416" s="80">
        <v>0.0</v>
      </c>
      <c r="T416" s="80">
        <v>0.0</v>
      </c>
      <c r="U416" s="80">
        <v>0.0</v>
      </c>
      <c r="V416" s="80">
        <v>0.0</v>
      </c>
      <c r="W416" s="80">
        <v>0.0</v>
      </c>
      <c r="X416" s="80">
        <v>0.0</v>
      </c>
      <c r="Y416" s="80">
        <v>0.0</v>
      </c>
      <c r="Z416" s="80">
        <v>0.0</v>
      </c>
    </row>
    <row r="417" ht="15.75" customHeight="1">
      <c r="A417" s="49" t="s">
        <v>61</v>
      </c>
      <c r="B417" s="80">
        <v>0.0</v>
      </c>
      <c r="C417" s="80">
        <v>0.0</v>
      </c>
      <c r="D417" s="80">
        <v>0.0</v>
      </c>
      <c r="E417" s="80">
        <v>0.0</v>
      </c>
      <c r="F417" s="80">
        <v>0.0</v>
      </c>
      <c r="G417" s="80">
        <v>0.0</v>
      </c>
      <c r="H417" s="80">
        <v>0.0</v>
      </c>
      <c r="I417" s="80">
        <v>0.0</v>
      </c>
      <c r="J417" s="80">
        <v>0.0</v>
      </c>
      <c r="K417" s="80">
        <v>0.0</v>
      </c>
      <c r="L417" s="80">
        <v>0.0</v>
      </c>
      <c r="M417" s="80">
        <v>0.0</v>
      </c>
      <c r="N417" s="80">
        <v>0.0</v>
      </c>
      <c r="O417" s="80">
        <v>0.0</v>
      </c>
      <c r="P417" s="80">
        <v>0.0</v>
      </c>
      <c r="Q417" s="80">
        <v>0.0</v>
      </c>
      <c r="R417" s="80">
        <v>0.0</v>
      </c>
      <c r="S417" s="80">
        <v>0.0</v>
      </c>
      <c r="T417" s="80">
        <v>0.0</v>
      </c>
      <c r="U417" s="80">
        <v>0.0</v>
      </c>
      <c r="V417" s="80">
        <v>0.0</v>
      </c>
      <c r="W417" s="80">
        <v>0.0</v>
      </c>
      <c r="X417" s="80">
        <v>0.0</v>
      </c>
      <c r="Y417" s="80">
        <v>0.0</v>
      </c>
      <c r="Z417" s="80">
        <v>0.0</v>
      </c>
    </row>
    <row r="418" ht="15.75" customHeight="1">
      <c r="A418" s="49" t="s">
        <v>566</v>
      </c>
      <c r="B418" s="80">
        <v>0.0</v>
      </c>
      <c r="C418" s="80">
        <v>0.0</v>
      </c>
      <c r="D418" s="80">
        <v>0.0</v>
      </c>
      <c r="E418" s="80">
        <v>0.0</v>
      </c>
      <c r="F418" s="80">
        <v>0.0</v>
      </c>
      <c r="G418" s="80">
        <v>0.0</v>
      </c>
      <c r="H418" s="80">
        <v>0.0</v>
      </c>
      <c r="I418" s="80">
        <v>0.0</v>
      </c>
      <c r="J418" s="80">
        <v>0.0</v>
      </c>
      <c r="K418" s="80">
        <v>0.0</v>
      </c>
      <c r="L418" s="80">
        <v>0.0</v>
      </c>
      <c r="M418" s="80">
        <v>0.0</v>
      </c>
      <c r="N418" s="80">
        <v>0.0</v>
      </c>
      <c r="O418" s="80">
        <v>0.0</v>
      </c>
      <c r="P418" s="80">
        <v>0.0</v>
      </c>
      <c r="Q418" s="80">
        <v>0.0</v>
      </c>
      <c r="R418" s="80">
        <v>0.0</v>
      </c>
      <c r="S418" s="80">
        <v>0.0</v>
      </c>
      <c r="T418" s="80">
        <v>0.0</v>
      </c>
      <c r="U418" s="80">
        <v>0.0</v>
      </c>
      <c r="V418" s="80">
        <v>0.0</v>
      </c>
      <c r="W418" s="80">
        <v>0.0</v>
      </c>
      <c r="X418" s="80">
        <v>0.0</v>
      </c>
      <c r="Y418" s="80">
        <v>0.0</v>
      </c>
      <c r="Z418" s="80">
        <v>0.0</v>
      </c>
    </row>
    <row r="419" ht="15.75" customHeight="1">
      <c r="A419" s="49" t="s">
        <v>140</v>
      </c>
      <c r="B419" s="80">
        <v>0.0</v>
      </c>
      <c r="C419" s="80">
        <v>0.0</v>
      </c>
      <c r="D419" s="80">
        <v>0.0</v>
      </c>
      <c r="E419" s="80">
        <v>0.0</v>
      </c>
      <c r="F419" s="80">
        <v>0.0</v>
      </c>
      <c r="G419" s="80">
        <v>0.0</v>
      </c>
      <c r="H419" s="80">
        <v>0.0</v>
      </c>
      <c r="I419" s="80">
        <v>0.0</v>
      </c>
      <c r="J419" s="80">
        <v>0.0</v>
      </c>
      <c r="K419" s="80">
        <v>0.0</v>
      </c>
      <c r="L419" s="80">
        <v>0.0</v>
      </c>
      <c r="M419" s="80">
        <v>0.0</v>
      </c>
      <c r="N419" s="80">
        <v>0.0</v>
      </c>
      <c r="O419" s="80">
        <v>0.0</v>
      </c>
      <c r="P419" s="80">
        <v>0.0</v>
      </c>
      <c r="Q419" s="80">
        <v>0.0</v>
      </c>
      <c r="R419" s="80">
        <v>0.0</v>
      </c>
      <c r="S419" s="80">
        <v>0.0</v>
      </c>
      <c r="T419" s="80">
        <v>0.0</v>
      </c>
      <c r="U419" s="80">
        <v>0.0</v>
      </c>
      <c r="V419" s="80">
        <v>0.0</v>
      </c>
      <c r="W419" s="80">
        <v>0.0</v>
      </c>
      <c r="X419" s="80">
        <v>0.0</v>
      </c>
      <c r="Y419" s="80">
        <v>0.0</v>
      </c>
      <c r="Z419" s="80">
        <v>0.0</v>
      </c>
    </row>
    <row r="420" ht="15.75" customHeight="1">
      <c r="A420" s="49" t="s">
        <v>52</v>
      </c>
      <c r="B420" s="80">
        <v>0.0</v>
      </c>
      <c r="C420" s="80">
        <v>0.0</v>
      </c>
      <c r="D420" s="80">
        <v>0.0</v>
      </c>
      <c r="E420" s="80">
        <v>0.0</v>
      </c>
      <c r="F420" s="80">
        <v>0.0</v>
      </c>
      <c r="G420" s="80">
        <v>0.0</v>
      </c>
      <c r="H420" s="80">
        <v>0.0</v>
      </c>
      <c r="I420" s="80">
        <v>0.0</v>
      </c>
      <c r="J420" s="80">
        <v>0.0</v>
      </c>
      <c r="K420" s="80">
        <v>0.0</v>
      </c>
      <c r="L420" s="80">
        <v>0.0</v>
      </c>
      <c r="M420" s="80">
        <v>0.0</v>
      </c>
      <c r="N420" s="80">
        <v>0.0</v>
      </c>
      <c r="O420" s="80">
        <v>0.0</v>
      </c>
      <c r="P420" s="80">
        <v>0.0</v>
      </c>
      <c r="Q420" s="80">
        <v>0.0</v>
      </c>
      <c r="R420" s="80">
        <v>0.0</v>
      </c>
      <c r="S420" s="80">
        <v>0.0</v>
      </c>
      <c r="T420" s="80">
        <v>0.0</v>
      </c>
      <c r="U420" s="80">
        <v>0.0</v>
      </c>
      <c r="V420" s="80">
        <v>0.0</v>
      </c>
      <c r="W420" s="80">
        <v>0.0</v>
      </c>
      <c r="X420" s="80">
        <v>0.0</v>
      </c>
      <c r="Y420" s="80">
        <v>0.0</v>
      </c>
      <c r="Z420" s="80">
        <v>0.0</v>
      </c>
    </row>
    <row r="421" ht="15.75" customHeight="1"/>
    <row r="422" ht="15.75" customHeight="1"/>
    <row r="423" ht="15.75" customHeight="1"/>
    <row r="424" ht="15.75" customHeight="1">
      <c r="A424" s="56" t="s">
        <v>120</v>
      </c>
    </row>
    <row r="425" ht="15.75" customHeight="1">
      <c r="B425" s="79" t="s">
        <v>30</v>
      </c>
      <c r="C425" s="66"/>
      <c r="D425" s="66"/>
      <c r="E425" s="66"/>
      <c r="F425" s="66"/>
      <c r="G425" s="66"/>
      <c r="H425" s="66"/>
      <c r="I425" s="67"/>
      <c r="J425" s="79" t="s">
        <v>53</v>
      </c>
      <c r="K425" s="66"/>
      <c r="L425" s="66"/>
      <c r="M425" s="66"/>
      <c r="N425" s="66"/>
      <c r="O425" s="66"/>
      <c r="P425" s="66"/>
      <c r="Q425" s="67"/>
      <c r="R425" s="79" t="s">
        <v>124</v>
      </c>
      <c r="S425" s="66"/>
      <c r="T425" s="66"/>
      <c r="U425" s="66"/>
      <c r="V425" s="66"/>
      <c r="W425" s="66"/>
      <c r="X425" s="66"/>
      <c r="Y425" s="67"/>
    </row>
    <row r="426" ht="15.75" customHeight="1">
      <c r="A426" s="80" t="s">
        <v>981</v>
      </c>
      <c r="B426" s="80" t="s">
        <v>24</v>
      </c>
      <c r="C426" s="80" t="s">
        <v>36</v>
      </c>
      <c r="D426" s="80" t="s">
        <v>49</v>
      </c>
      <c r="E426" s="80" t="s">
        <v>59</v>
      </c>
      <c r="F426" s="80" t="s">
        <v>43</v>
      </c>
      <c r="G426" s="80" t="s">
        <v>634</v>
      </c>
      <c r="H426" s="80" t="s">
        <v>759</v>
      </c>
      <c r="I426" s="80" t="s">
        <v>79</v>
      </c>
      <c r="J426" s="80" t="s">
        <v>24</v>
      </c>
      <c r="K426" s="80" t="s">
        <v>36</v>
      </c>
      <c r="L426" s="80" t="s">
        <v>49</v>
      </c>
      <c r="M426" s="80" t="s">
        <v>59</v>
      </c>
      <c r="N426" s="80" t="s">
        <v>43</v>
      </c>
      <c r="O426" s="80" t="s">
        <v>634</v>
      </c>
      <c r="P426" s="80" t="s">
        <v>759</v>
      </c>
      <c r="Q426" s="80" t="s">
        <v>79</v>
      </c>
      <c r="R426" s="80" t="s">
        <v>24</v>
      </c>
      <c r="S426" s="80" t="s">
        <v>36</v>
      </c>
      <c r="T426" s="80" t="s">
        <v>49</v>
      </c>
      <c r="U426" s="80" t="s">
        <v>59</v>
      </c>
      <c r="V426" s="80" t="s">
        <v>43</v>
      </c>
      <c r="W426" s="80" t="s">
        <v>634</v>
      </c>
      <c r="X426" s="80" t="s">
        <v>759</v>
      </c>
      <c r="Y426" s="80" t="s">
        <v>79</v>
      </c>
      <c r="Z426" s="80" t="s">
        <v>982</v>
      </c>
    </row>
    <row r="427" ht="15.75" customHeight="1">
      <c r="A427" s="49" t="s">
        <v>77</v>
      </c>
      <c r="B427" s="80">
        <v>0.0</v>
      </c>
      <c r="C427" s="80">
        <v>0.0</v>
      </c>
      <c r="D427" s="80">
        <v>0.0</v>
      </c>
      <c r="E427" s="80">
        <v>0.0</v>
      </c>
      <c r="F427" s="80">
        <v>0.0</v>
      </c>
      <c r="G427" s="80">
        <v>0.0</v>
      </c>
      <c r="H427" s="80">
        <v>0.0</v>
      </c>
      <c r="I427" s="80">
        <v>0.0</v>
      </c>
      <c r="J427" s="80">
        <v>0.0</v>
      </c>
      <c r="K427" s="80">
        <v>0.0</v>
      </c>
      <c r="L427" s="80">
        <v>0.0</v>
      </c>
      <c r="M427" s="80">
        <v>0.0</v>
      </c>
      <c r="N427" s="80">
        <v>0.0</v>
      </c>
      <c r="O427" s="80">
        <v>0.0</v>
      </c>
      <c r="P427" s="80">
        <v>0.0</v>
      </c>
      <c r="Q427" s="80">
        <v>0.0</v>
      </c>
      <c r="R427" s="80">
        <v>0.0</v>
      </c>
      <c r="S427" s="80">
        <v>0.0</v>
      </c>
      <c r="T427" s="80">
        <v>0.0</v>
      </c>
      <c r="U427" s="80">
        <v>0.0</v>
      </c>
      <c r="V427" s="80">
        <v>0.0</v>
      </c>
      <c r="W427" s="80">
        <v>0.0</v>
      </c>
      <c r="X427" s="80">
        <v>0.0</v>
      </c>
      <c r="Y427" s="80">
        <v>0.0</v>
      </c>
      <c r="Z427" s="80">
        <v>0.0</v>
      </c>
    </row>
    <row r="428" ht="15.75" customHeight="1">
      <c r="A428" s="49" t="s">
        <v>40</v>
      </c>
      <c r="B428" s="80">
        <v>0.0</v>
      </c>
      <c r="C428" s="80">
        <v>0.0</v>
      </c>
      <c r="D428" s="80">
        <v>0.0</v>
      </c>
      <c r="E428" s="80">
        <v>0.0</v>
      </c>
      <c r="F428" s="80">
        <v>0.0</v>
      </c>
      <c r="G428" s="80">
        <v>0.0</v>
      </c>
      <c r="H428" s="80">
        <v>0.0</v>
      </c>
      <c r="I428" s="80">
        <v>0.0</v>
      </c>
      <c r="J428" s="80">
        <v>0.0</v>
      </c>
      <c r="K428" s="80">
        <v>0.0</v>
      </c>
      <c r="L428" s="80">
        <v>0.0</v>
      </c>
      <c r="M428" s="80">
        <v>0.0</v>
      </c>
      <c r="N428" s="80">
        <v>0.0</v>
      </c>
      <c r="O428" s="80">
        <v>0.0</v>
      </c>
      <c r="P428" s="80">
        <v>0.0</v>
      </c>
      <c r="Q428" s="80">
        <v>0.0</v>
      </c>
      <c r="R428" s="80">
        <v>0.0</v>
      </c>
      <c r="S428" s="80">
        <v>0.0</v>
      </c>
      <c r="T428" s="80">
        <v>0.0</v>
      </c>
      <c r="U428" s="80">
        <v>0.0</v>
      </c>
      <c r="V428" s="80">
        <v>0.0</v>
      </c>
      <c r="W428" s="80">
        <v>0.0</v>
      </c>
      <c r="X428" s="80">
        <v>0.0</v>
      </c>
      <c r="Y428" s="80">
        <v>0.0</v>
      </c>
      <c r="Z428" s="80">
        <v>0.0</v>
      </c>
    </row>
    <row r="429" ht="15.75" customHeight="1">
      <c r="A429" s="49" t="s">
        <v>436</v>
      </c>
      <c r="B429" s="80">
        <v>0.0</v>
      </c>
      <c r="C429" s="80">
        <v>0.0</v>
      </c>
      <c r="D429" s="80">
        <v>0.0</v>
      </c>
      <c r="E429" s="80">
        <v>0.0</v>
      </c>
      <c r="F429" s="80">
        <v>0.0</v>
      </c>
      <c r="G429" s="80">
        <v>0.0</v>
      </c>
      <c r="H429" s="80">
        <v>0.0</v>
      </c>
      <c r="I429" s="80">
        <v>0.0</v>
      </c>
      <c r="J429" s="80">
        <v>0.0</v>
      </c>
      <c r="K429" s="80">
        <v>0.0</v>
      </c>
      <c r="L429" s="80">
        <v>0.0</v>
      </c>
      <c r="M429" s="80">
        <v>0.0</v>
      </c>
      <c r="N429" s="80">
        <v>0.0</v>
      </c>
      <c r="O429" s="80">
        <v>0.0</v>
      </c>
      <c r="P429" s="80">
        <v>0.0</v>
      </c>
      <c r="Q429" s="80">
        <v>0.0</v>
      </c>
      <c r="R429" s="80">
        <v>0.0</v>
      </c>
      <c r="S429" s="80">
        <v>0.0</v>
      </c>
      <c r="T429" s="80">
        <v>0.0</v>
      </c>
      <c r="U429" s="80">
        <v>0.0</v>
      </c>
      <c r="V429" s="80">
        <v>0.0</v>
      </c>
      <c r="W429" s="80">
        <v>0.0</v>
      </c>
      <c r="X429" s="80">
        <v>0.0</v>
      </c>
      <c r="Y429" s="80">
        <v>0.0</v>
      </c>
      <c r="Z429" s="80">
        <v>0.0</v>
      </c>
    </row>
    <row r="430" ht="15.75" customHeight="1">
      <c r="A430" s="49" t="s">
        <v>633</v>
      </c>
      <c r="B430" s="80">
        <v>0.0</v>
      </c>
      <c r="C430" s="80">
        <v>0.0</v>
      </c>
      <c r="D430" s="80">
        <v>0.0</v>
      </c>
      <c r="E430" s="80">
        <v>0.0</v>
      </c>
      <c r="F430" s="80">
        <v>0.0</v>
      </c>
      <c r="G430" s="80">
        <v>0.0</v>
      </c>
      <c r="H430" s="80">
        <v>0.0</v>
      </c>
      <c r="I430" s="80">
        <v>0.0</v>
      </c>
      <c r="J430" s="80">
        <v>0.0</v>
      </c>
      <c r="K430" s="80">
        <v>0.0</v>
      </c>
      <c r="L430" s="80">
        <v>0.0</v>
      </c>
      <c r="M430" s="80">
        <v>0.0</v>
      </c>
      <c r="N430" s="80">
        <v>0.0</v>
      </c>
      <c r="O430" s="80">
        <v>0.0</v>
      </c>
      <c r="P430" s="80">
        <v>0.0</v>
      </c>
      <c r="Q430" s="80">
        <v>0.0</v>
      </c>
      <c r="R430" s="80">
        <v>0.0</v>
      </c>
      <c r="S430" s="80">
        <v>0.0</v>
      </c>
      <c r="T430" s="80">
        <v>0.0</v>
      </c>
      <c r="U430" s="80">
        <v>0.0</v>
      </c>
      <c r="V430" s="80">
        <v>0.0</v>
      </c>
      <c r="W430" s="80">
        <v>0.0</v>
      </c>
      <c r="X430" s="80">
        <v>0.0</v>
      </c>
      <c r="Y430" s="80">
        <v>0.0</v>
      </c>
      <c r="Z430" s="80">
        <v>0.0</v>
      </c>
    </row>
    <row r="431" ht="15.75" customHeight="1">
      <c r="A431" s="49" t="s">
        <v>872</v>
      </c>
      <c r="B431" s="80">
        <v>0.0</v>
      </c>
      <c r="C431" s="80">
        <v>0.0</v>
      </c>
      <c r="D431" s="80">
        <v>0.0</v>
      </c>
      <c r="E431" s="80">
        <v>0.0</v>
      </c>
      <c r="F431" s="80">
        <v>0.0</v>
      </c>
      <c r="G431" s="80">
        <v>0.0</v>
      </c>
      <c r="H431" s="80">
        <v>0.0</v>
      </c>
      <c r="I431" s="80">
        <v>0.0</v>
      </c>
      <c r="J431" s="80">
        <v>0.0</v>
      </c>
      <c r="K431" s="80">
        <v>0.0</v>
      </c>
      <c r="L431" s="80">
        <v>0.0</v>
      </c>
      <c r="M431" s="80">
        <v>0.0</v>
      </c>
      <c r="N431" s="80">
        <v>0.0</v>
      </c>
      <c r="O431" s="80">
        <v>0.0</v>
      </c>
      <c r="P431" s="80">
        <v>0.0</v>
      </c>
      <c r="Q431" s="80">
        <v>0.0</v>
      </c>
      <c r="R431" s="80">
        <v>0.0</v>
      </c>
      <c r="S431" s="80">
        <v>0.0</v>
      </c>
      <c r="T431" s="80">
        <v>0.0</v>
      </c>
      <c r="U431" s="80">
        <v>0.0</v>
      </c>
      <c r="V431" s="80">
        <v>0.0</v>
      </c>
      <c r="W431" s="80">
        <v>0.0</v>
      </c>
      <c r="X431" s="80">
        <v>0.0</v>
      </c>
      <c r="Y431" s="80">
        <v>0.0</v>
      </c>
      <c r="Z431" s="80">
        <v>0.0</v>
      </c>
    </row>
    <row r="432" ht="15.75" customHeight="1">
      <c r="A432" s="49" t="s">
        <v>96</v>
      </c>
      <c r="B432" s="80">
        <v>0.0</v>
      </c>
      <c r="C432" s="80">
        <v>0.0</v>
      </c>
      <c r="D432" s="80">
        <v>0.0</v>
      </c>
      <c r="E432" s="80">
        <v>0.0</v>
      </c>
      <c r="F432" s="80">
        <v>0.0</v>
      </c>
      <c r="G432" s="80">
        <v>0.0</v>
      </c>
      <c r="H432" s="80">
        <v>0.0</v>
      </c>
      <c r="I432" s="80">
        <v>0.0</v>
      </c>
      <c r="J432" s="80">
        <v>0.0</v>
      </c>
      <c r="K432" s="80">
        <v>0.0</v>
      </c>
      <c r="L432" s="80">
        <v>0.0</v>
      </c>
      <c r="M432" s="80">
        <v>0.0</v>
      </c>
      <c r="N432" s="80">
        <v>0.0</v>
      </c>
      <c r="O432" s="80">
        <v>0.0</v>
      </c>
      <c r="P432" s="80">
        <v>0.0</v>
      </c>
      <c r="Q432" s="80">
        <v>0.0</v>
      </c>
      <c r="R432" s="80">
        <v>0.0</v>
      </c>
      <c r="S432" s="80">
        <v>0.0</v>
      </c>
      <c r="T432" s="80">
        <v>0.0</v>
      </c>
      <c r="U432" s="80">
        <v>0.0</v>
      </c>
      <c r="V432" s="80">
        <v>0.0</v>
      </c>
      <c r="W432" s="80">
        <v>0.0</v>
      </c>
      <c r="X432" s="80">
        <v>0.0</v>
      </c>
      <c r="Y432" s="80">
        <v>0.0</v>
      </c>
      <c r="Z432" s="80">
        <v>0.0</v>
      </c>
    </row>
    <row r="433" ht="15.75" customHeight="1">
      <c r="A433" s="49" t="s">
        <v>28</v>
      </c>
      <c r="B433" s="80">
        <v>0.0</v>
      </c>
      <c r="C433" s="80">
        <v>0.0</v>
      </c>
      <c r="D433" s="80">
        <v>0.0</v>
      </c>
      <c r="E433" s="80">
        <v>0.0</v>
      </c>
      <c r="F433" s="80">
        <v>0.0</v>
      </c>
      <c r="G433" s="80">
        <v>0.0</v>
      </c>
      <c r="H433" s="80">
        <v>0.0</v>
      </c>
      <c r="I433" s="80">
        <v>0.0</v>
      </c>
      <c r="J433" s="80">
        <v>0.0</v>
      </c>
      <c r="K433" s="80">
        <v>0.0</v>
      </c>
      <c r="L433" s="80">
        <v>0.0</v>
      </c>
      <c r="M433" s="80">
        <v>0.0</v>
      </c>
      <c r="N433" s="80">
        <v>0.0</v>
      </c>
      <c r="O433" s="80">
        <v>0.0</v>
      </c>
      <c r="P433" s="80">
        <v>0.0</v>
      </c>
      <c r="Q433" s="80">
        <v>0.0</v>
      </c>
      <c r="R433" s="80">
        <v>0.0</v>
      </c>
      <c r="S433" s="80">
        <v>0.0</v>
      </c>
      <c r="T433" s="80">
        <v>0.0</v>
      </c>
      <c r="U433" s="80">
        <v>0.0</v>
      </c>
      <c r="V433" s="80">
        <v>0.0</v>
      </c>
      <c r="W433" s="80">
        <v>0.0</v>
      </c>
      <c r="X433" s="80">
        <v>0.0</v>
      </c>
      <c r="Y433" s="80">
        <v>0.0</v>
      </c>
      <c r="Z433" s="80">
        <v>0.0</v>
      </c>
    </row>
    <row r="434" ht="15.75" customHeight="1">
      <c r="A434" s="81" t="s">
        <v>122</v>
      </c>
      <c r="B434" s="80">
        <v>0.0</v>
      </c>
      <c r="C434" s="82">
        <v>4.0</v>
      </c>
      <c r="D434" s="82">
        <v>3.0</v>
      </c>
      <c r="E434" s="82">
        <v>6.0</v>
      </c>
      <c r="F434" s="80">
        <v>0.0</v>
      </c>
      <c r="G434" s="80">
        <v>0.0</v>
      </c>
      <c r="H434" s="80">
        <v>0.0</v>
      </c>
      <c r="I434" s="80">
        <v>0.0</v>
      </c>
      <c r="J434" s="82">
        <v>3.0</v>
      </c>
      <c r="K434" s="82">
        <v>3.0</v>
      </c>
      <c r="L434" s="82">
        <v>4.0</v>
      </c>
      <c r="M434" s="82">
        <v>5.0</v>
      </c>
      <c r="N434" s="80">
        <v>0.0</v>
      </c>
      <c r="O434" s="80">
        <v>0.0</v>
      </c>
      <c r="P434" s="80">
        <v>0.0</v>
      </c>
      <c r="Q434" s="80">
        <v>0.0</v>
      </c>
      <c r="R434" s="82">
        <v>3.0</v>
      </c>
      <c r="S434" s="82">
        <v>2.0</v>
      </c>
      <c r="T434" s="82">
        <v>5.0</v>
      </c>
      <c r="U434" s="82">
        <v>4.0</v>
      </c>
      <c r="V434" s="80">
        <v>0.0</v>
      </c>
      <c r="W434" s="80">
        <v>0.0</v>
      </c>
      <c r="X434" s="80">
        <v>0.0</v>
      </c>
      <c r="Y434" s="80">
        <v>0.0</v>
      </c>
      <c r="Z434" s="82">
        <v>21.0</v>
      </c>
    </row>
    <row r="435" ht="15.75" customHeight="1">
      <c r="A435" s="49" t="s">
        <v>61</v>
      </c>
      <c r="B435" s="80">
        <v>0.0</v>
      </c>
      <c r="C435" s="80">
        <v>0.0</v>
      </c>
      <c r="D435" s="80">
        <v>0.0</v>
      </c>
      <c r="E435" s="80">
        <v>0.0</v>
      </c>
      <c r="F435" s="80">
        <v>0.0</v>
      </c>
      <c r="G435" s="80">
        <v>0.0</v>
      </c>
      <c r="H435" s="80">
        <v>0.0</v>
      </c>
      <c r="I435" s="80">
        <v>0.0</v>
      </c>
      <c r="J435" s="80">
        <v>0.0</v>
      </c>
      <c r="K435" s="80">
        <v>0.0</v>
      </c>
      <c r="L435" s="80">
        <v>0.0</v>
      </c>
      <c r="M435" s="80">
        <v>0.0</v>
      </c>
      <c r="N435" s="80">
        <v>0.0</v>
      </c>
      <c r="O435" s="80">
        <v>0.0</v>
      </c>
      <c r="P435" s="80">
        <v>0.0</v>
      </c>
      <c r="Q435" s="80">
        <v>0.0</v>
      </c>
      <c r="R435" s="80">
        <v>0.0</v>
      </c>
      <c r="S435" s="80">
        <v>0.0</v>
      </c>
      <c r="T435" s="80">
        <v>0.0</v>
      </c>
      <c r="U435" s="80">
        <v>0.0</v>
      </c>
      <c r="V435" s="80">
        <v>0.0</v>
      </c>
      <c r="W435" s="80">
        <v>0.0</v>
      </c>
      <c r="X435" s="80">
        <v>0.0</v>
      </c>
      <c r="Y435" s="80">
        <v>0.0</v>
      </c>
      <c r="Z435" s="80">
        <v>0.0</v>
      </c>
    </row>
    <row r="436" ht="15.75" customHeight="1">
      <c r="A436" s="49" t="s">
        <v>566</v>
      </c>
      <c r="B436" s="80">
        <v>0.0</v>
      </c>
      <c r="C436" s="80">
        <v>0.0</v>
      </c>
      <c r="D436" s="80">
        <v>0.0</v>
      </c>
      <c r="E436" s="80">
        <v>0.0</v>
      </c>
      <c r="F436" s="80">
        <v>0.0</v>
      </c>
      <c r="G436" s="80">
        <v>0.0</v>
      </c>
      <c r="H436" s="80">
        <v>0.0</v>
      </c>
      <c r="I436" s="80">
        <v>0.0</v>
      </c>
      <c r="J436" s="80">
        <v>0.0</v>
      </c>
      <c r="K436" s="80">
        <v>0.0</v>
      </c>
      <c r="L436" s="80">
        <v>0.0</v>
      </c>
      <c r="M436" s="80">
        <v>0.0</v>
      </c>
      <c r="N436" s="80">
        <v>0.0</v>
      </c>
      <c r="O436" s="80">
        <v>0.0</v>
      </c>
      <c r="P436" s="80">
        <v>0.0</v>
      </c>
      <c r="Q436" s="80">
        <v>0.0</v>
      </c>
      <c r="R436" s="80">
        <v>0.0</v>
      </c>
      <c r="S436" s="80">
        <v>0.0</v>
      </c>
      <c r="T436" s="80">
        <v>0.0</v>
      </c>
      <c r="U436" s="80">
        <v>0.0</v>
      </c>
      <c r="V436" s="80">
        <v>0.0</v>
      </c>
      <c r="W436" s="80">
        <v>0.0</v>
      </c>
      <c r="X436" s="80">
        <v>0.0</v>
      </c>
      <c r="Y436" s="80">
        <v>0.0</v>
      </c>
      <c r="Z436" s="80">
        <v>0.0</v>
      </c>
    </row>
    <row r="437" ht="15.75" customHeight="1">
      <c r="A437" s="49" t="s">
        <v>140</v>
      </c>
      <c r="B437" s="80">
        <v>0.0</v>
      </c>
      <c r="C437" s="80">
        <v>0.0</v>
      </c>
      <c r="D437" s="80">
        <v>0.0</v>
      </c>
      <c r="E437" s="80">
        <v>0.0</v>
      </c>
      <c r="F437" s="80">
        <v>0.0</v>
      </c>
      <c r="G437" s="80">
        <v>0.0</v>
      </c>
      <c r="H437" s="80">
        <v>0.0</v>
      </c>
      <c r="I437" s="80">
        <v>0.0</v>
      </c>
      <c r="J437" s="80">
        <v>0.0</v>
      </c>
      <c r="K437" s="80">
        <v>0.0</v>
      </c>
      <c r="L437" s="80">
        <v>0.0</v>
      </c>
      <c r="M437" s="80">
        <v>0.0</v>
      </c>
      <c r="N437" s="80">
        <v>0.0</v>
      </c>
      <c r="O437" s="80">
        <v>0.0</v>
      </c>
      <c r="P437" s="80">
        <v>0.0</v>
      </c>
      <c r="Q437" s="80">
        <v>0.0</v>
      </c>
      <c r="R437" s="80">
        <v>0.0</v>
      </c>
      <c r="S437" s="80">
        <v>0.0</v>
      </c>
      <c r="T437" s="80">
        <v>0.0</v>
      </c>
      <c r="U437" s="80">
        <v>0.0</v>
      </c>
      <c r="V437" s="80">
        <v>0.0</v>
      </c>
      <c r="W437" s="80">
        <v>0.0</v>
      </c>
      <c r="X437" s="80">
        <v>0.0</v>
      </c>
      <c r="Y437" s="80">
        <v>0.0</v>
      </c>
      <c r="Z437" s="80">
        <v>0.0</v>
      </c>
    </row>
    <row r="438" ht="15.75" customHeight="1">
      <c r="A438" s="49" t="s">
        <v>52</v>
      </c>
      <c r="B438" s="80">
        <v>0.0</v>
      </c>
      <c r="C438" s="80">
        <v>0.0</v>
      </c>
      <c r="D438" s="80">
        <v>0.0</v>
      </c>
      <c r="E438" s="80">
        <v>0.0</v>
      </c>
      <c r="F438" s="80">
        <v>0.0</v>
      </c>
      <c r="G438" s="80">
        <v>0.0</v>
      </c>
      <c r="H438" s="80">
        <v>0.0</v>
      </c>
      <c r="I438" s="80">
        <v>0.0</v>
      </c>
      <c r="J438" s="80">
        <v>0.0</v>
      </c>
      <c r="K438" s="80">
        <v>0.0</v>
      </c>
      <c r="L438" s="80">
        <v>0.0</v>
      </c>
      <c r="M438" s="80">
        <v>0.0</v>
      </c>
      <c r="N438" s="80">
        <v>0.0</v>
      </c>
      <c r="O438" s="80">
        <v>0.0</v>
      </c>
      <c r="P438" s="80">
        <v>0.0</v>
      </c>
      <c r="Q438" s="80">
        <v>0.0</v>
      </c>
      <c r="R438" s="80">
        <v>0.0</v>
      </c>
      <c r="S438" s="80">
        <v>0.0</v>
      </c>
      <c r="T438" s="80">
        <v>0.0</v>
      </c>
      <c r="U438" s="80">
        <v>0.0</v>
      </c>
      <c r="V438" s="80">
        <v>0.0</v>
      </c>
      <c r="W438" s="80">
        <v>0.0</v>
      </c>
      <c r="X438" s="80">
        <v>0.0</v>
      </c>
      <c r="Y438" s="80">
        <v>0.0</v>
      </c>
      <c r="Z438" s="80">
        <v>0.0</v>
      </c>
    </row>
    <row r="439" ht="15.75" customHeight="1"/>
    <row r="440" ht="15.75" customHeight="1"/>
    <row r="441" ht="15.75" customHeight="1">
      <c r="A441" s="56" t="s">
        <v>58</v>
      </c>
    </row>
    <row r="442" ht="15.75" customHeight="1">
      <c r="B442" s="78" t="s">
        <v>30</v>
      </c>
      <c r="C442" s="66"/>
      <c r="D442" s="66"/>
      <c r="E442" s="66"/>
      <c r="F442" s="66"/>
      <c r="G442" s="66"/>
      <c r="H442" s="66"/>
      <c r="I442" s="67"/>
      <c r="J442" s="79" t="s">
        <v>53</v>
      </c>
      <c r="K442" s="66"/>
      <c r="L442" s="66"/>
      <c r="M442" s="66"/>
      <c r="N442" s="66"/>
      <c r="O442" s="66"/>
      <c r="P442" s="66"/>
      <c r="Q442" s="67"/>
      <c r="R442" s="78" t="s">
        <v>124</v>
      </c>
      <c r="S442" s="66"/>
      <c r="T442" s="66"/>
      <c r="U442" s="66"/>
      <c r="V442" s="66"/>
      <c r="W442" s="66"/>
      <c r="X442" s="66"/>
      <c r="Y442" s="67"/>
    </row>
    <row r="443" ht="15.75" customHeight="1">
      <c r="A443" s="80" t="s">
        <v>981</v>
      </c>
      <c r="B443" s="80" t="s">
        <v>24</v>
      </c>
      <c r="C443" s="80" t="s">
        <v>36</v>
      </c>
      <c r="D443" s="80" t="s">
        <v>49</v>
      </c>
      <c r="E443" s="80" t="s">
        <v>59</v>
      </c>
      <c r="F443" s="80" t="s">
        <v>43</v>
      </c>
      <c r="G443" s="80" t="s">
        <v>634</v>
      </c>
      <c r="H443" s="80" t="s">
        <v>759</v>
      </c>
      <c r="I443" s="80" t="s">
        <v>79</v>
      </c>
      <c r="J443" s="80" t="s">
        <v>24</v>
      </c>
      <c r="K443" s="80" t="s">
        <v>36</v>
      </c>
      <c r="L443" s="80" t="s">
        <v>49</v>
      </c>
      <c r="M443" s="80" t="s">
        <v>59</v>
      </c>
      <c r="N443" s="80" t="s">
        <v>43</v>
      </c>
      <c r="O443" s="80" t="s">
        <v>634</v>
      </c>
      <c r="P443" s="80" t="s">
        <v>759</v>
      </c>
      <c r="Q443" s="80" t="s">
        <v>79</v>
      </c>
      <c r="R443" s="80" t="s">
        <v>24</v>
      </c>
      <c r="S443" s="80" t="s">
        <v>36</v>
      </c>
      <c r="T443" s="80" t="s">
        <v>49</v>
      </c>
      <c r="U443" s="80" t="s">
        <v>59</v>
      </c>
      <c r="V443" s="80" t="s">
        <v>43</v>
      </c>
      <c r="W443" s="80" t="s">
        <v>634</v>
      </c>
      <c r="X443" s="80" t="s">
        <v>759</v>
      </c>
      <c r="Y443" s="80" t="s">
        <v>79</v>
      </c>
      <c r="Z443" s="80" t="s">
        <v>982</v>
      </c>
    </row>
    <row r="444" ht="15.75" customHeight="1">
      <c r="A444" s="49" t="s">
        <v>77</v>
      </c>
      <c r="B444" s="80">
        <v>0.0</v>
      </c>
      <c r="C444" s="80">
        <v>0.0</v>
      </c>
      <c r="D444" s="80">
        <v>0.0</v>
      </c>
      <c r="E444" s="80">
        <v>0.0</v>
      </c>
      <c r="F444" s="80">
        <v>0.0</v>
      </c>
      <c r="G444" s="80">
        <v>0.0</v>
      </c>
      <c r="H444" s="80">
        <v>0.0</v>
      </c>
      <c r="I444" s="80">
        <v>0.0</v>
      </c>
      <c r="J444" s="80">
        <v>0.0</v>
      </c>
      <c r="K444" s="80">
        <v>0.0</v>
      </c>
      <c r="L444" s="80">
        <v>0.0</v>
      </c>
      <c r="M444" s="80">
        <v>0.0</v>
      </c>
      <c r="N444" s="80">
        <v>0.0</v>
      </c>
      <c r="O444" s="80">
        <v>0.0</v>
      </c>
      <c r="P444" s="80">
        <v>0.0</v>
      </c>
      <c r="Q444" s="80">
        <v>0.0</v>
      </c>
      <c r="R444" s="80">
        <v>0.0</v>
      </c>
      <c r="S444" s="80">
        <v>0.0</v>
      </c>
      <c r="T444" s="80">
        <v>0.0</v>
      </c>
      <c r="U444" s="80">
        <v>0.0</v>
      </c>
      <c r="V444" s="80">
        <v>0.0</v>
      </c>
      <c r="W444" s="80">
        <v>0.0</v>
      </c>
      <c r="X444" s="80">
        <v>0.0</v>
      </c>
      <c r="Y444" s="80">
        <v>0.0</v>
      </c>
      <c r="Z444" s="80">
        <v>0.0</v>
      </c>
    </row>
    <row r="445" ht="15.75" customHeight="1">
      <c r="A445" s="49" t="s">
        <v>40</v>
      </c>
      <c r="B445" s="80">
        <v>0.0</v>
      </c>
      <c r="C445" s="80">
        <v>0.0</v>
      </c>
      <c r="D445" s="80">
        <v>0.0</v>
      </c>
      <c r="E445" s="80">
        <v>0.0</v>
      </c>
      <c r="F445" s="80">
        <v>0.0</v>
      </c>
      <c r="G445" s="80">
        <v>0.0</v>
      </c>
      <c r="H445" s="80">
        <v>0.0</v>
      </c>
      <c r="I445" s="80">
        <v>0.0</v>
      </c>
      <c r="J445" s="80">
        <v>0.0</v>
      </c>
      <c r="K445" s="80">
        <v>0.0</v>
      </c>
      <c r="L445" s="80">
        <v>0.0</v>
      </c>
      <c r="M445" s="80">
        <v>0.0</v>
      </c>
      <c r="N445" s="80">
        <v>0.0</v>
      </c>
      <c r="O445" s="80">
        <v>0.0</v>
      </c>
      <c r="P445" s="80">
        <v>0.0</v>
      </c>
      <c r="Q445" s="80">
        <v>0.0</v>
      </c>
      <c r="R445" s="80">
        <v>0.0</v>
      </c>
      <c r="S445" s="80">
        <v>0.0</v>
      </c>
      <c r="T445" s="80">
        <v>0.0</v>
      </c>
      <c r="U445" s="80">
        <v>0.0</v>
      </c>
      <c r="V445" s="80">
        <v>0.0</v>
      </c>
      <c r="W445" s="80">
        <v>0.0</v>
      </c>
      <c r="X445" s="80">
        <v>0.0</v>
      </c>
      <c r="Y445" s="80">
        <v>0.0</v>
      </c>
      <c r="Z445" s="80">
        <v>0.0</v>
      </c>
    </row>
    <row r="446" ht="15.75" customHeight="1">
      <c r="A446" s="49" t="s">
        <v>436</v>
      </c>
      <c r="B446" s="80">
        <v>0.0</v>
      </c>
      <c r="C446" s="80">
        <v>0.0</v>
      </c>
      <c r="D446" s="80">
        <v>0.0</v>
      </c>
      <c r="E446" s="80">
        <v>0.0</v>
      </c>
      <c r="F446" s="80">
        <v>0.0</v>
      </c>
      <c r="G446" s="80">
        <v>0.0</v>
      </c>
      <c r="H446" s="80">
        <v>0.0</v>
      </c>
      <c r="I446" s="80">
        <v>0.0</v>
      </c>
      <c r="J446" s="80">
        <v>0.0</v>
      </c>
      <c r="K446" s="80">
        <v>0.0</v>
      </c>
      <c r="L446" s="80">
        <v>0.0</v>
      </c>
      <c r="M446" s="80">
        <v>0.0</v>
      </c>
      <c r="N446" s="80">
        <v>0.0</v>
      </c>
      <c r="O446" s="80">
        <v>0.0</v>
      </c>
      <c r="P446" s="80">
        <v>0.0</v>
      </c>
      <c r="Q446" s="80">
        <v>0.0</v>
      </c>
      <c r="R446" s="80">
        <v>0.0</v>
      </c>
      <c r="S446" s="80">
        <v>0.0</v>
      </c>
      <c r="T446" s="80">
        <v>0.0</v>
      </c>
      <c r="U446" s="80">
        <v>0.0</v>
      </c>
      <c r="V446" s="80">
        <v>0.0</v>
      </c>
      <c r="W446" s="80">
        <v>0.0</v>
      </c>
      <c r="X446" s="80">
        <v>0.0</v>
      </c>
      <c r="Y446" s="80">
        <v>0.0</v>
      </c>
      <c r="Z446" s="80">
        <v>0.0</v>
      </c>
    </row>
    <row r="447" ht="15.75" customHeight="1">
      <c r="A447" s="49" t="s">
        <v>633</v>
      </c>
      <c r="B447" s="80">
        <v>0.0</v>
      </c>
      <c r="C447" s="80">
        <v>0.0</v>
      </c>
      <c r="D447" s="80">
        <v>0.0</v>
      </c>
      <c r="E447" s="80">
        <v>0.0</v>
      </c>
      <c r="F447" s="80">
        <v>0.0</v>
      </c>
      <c r="G447" s="80">
        <v>0.0</v>
      </c>
      <c r="H447" s="80">
        <v>0.0</v>
      </c>
      <c r="I447" s="80">
        <v>0.0</v>
      </c>
      <c r="J447" s="80">
        <v>0.0</v>
      </c>
      <c r="K447" s="80">
        <v>0.0</v>
      </c>
      <c r="L447" s="80">
        <v>0.0</v>
      </c>
      <c r="M447" s="80">
        <v>0.0</v>
      </c>
      <c r="N447" s="80">
        <v>0.0</v>
      </c>
      <c r="O447" s="80">
        <v>0.0</v>
      </c>
      <c r="P447" s="80">
        <v>0.0</v>
      </c>
      <c r="Q447" s="80">
        <v>0.0</v>
      </c>
      <c r="R447" s="80">
        <v>0.0</v>
      </c>
      <c r="S447" s="80">
        <v>0.0</v>
      </c>
      <c r="T447" s="80">
        <v>0.0</v>
      </c>
      <c r="U447" s="80">
        <v>0.0</v>
      </c>
      <c r="V447" s="80">
        <v>0.0</v>
      </c>
      <c r="W447" s="80">
        <v>0.0</v>
      </c>
      <c r="X447" s="80">
        <v>0.0</v>
      </c>
      <c r="Y447" s="80">
        <v>0.0</v>
      </c>
      <c r="Z447" s="80">
        <v>0.0</v>
      </c>
    </row>
    <row r="448" ht="15.75" customHeight="1">
      <c r="A448" s="49" t="s">
        <v>872</v>
      </c>
      <c r="B448" s="80">
        <v>0.0</v>
      </c>
      <c r="C448" s="80">
        <v>0.0</v>
      </c>
      <c r="D448" s="80">
        <v>0.0</v>
      </c>
      <c r="E448" s="80">
        <v>0.0</v>
      </c>
      <c r="F448" s="80">
        <v>0.0</v>
      </c>
      <c r="G448" s="80">
        <v>0.0</v>
      </c>
      <c r="H448" s="80">
        <v>0.0</v>
      </c>
      <c r="I448" s="80">
        <v>0.0</v>
      </c>
      <c r="J448" s="80">
        <v>0.0</v>
      </c>
      <c r="K448" s="80">
        <v>0.0</v>
      </c>
      <c r="L448" s="80">
        <v>0.0</v>
      </c>
      <c r="M448" s="80">
        <v>0.0</v>
      </c>
      <c r="N448" s="80">
        <v>0.0</v>
      </c>
      <c r="O448" s="80">
        <v>0.0</v>
      </c>
      <c r="P448" s="80">
        <v>0.0</v>
      </c>
      <c r="Q448" s="80">
        <v>0.0</v>
      </c>
      <c r="R448" s="80">
        <v>0.0</v>
      </c>
      <c r="S448" s="80">
        <v>0.0</v>
      </c>
      <c r="T448" s="80">
        <v>0.0</v>
      </c>
      <c r="U448" s="80">
        <v>0.0</v>
      </c>
      <c r="V448" s="80">
        <v>0.0</v>
      </c>
      <c r="W448" s="80">
        <v>0.0</v>
      </c>
      <c r="X448" s="80">
        <v>0.0</v>
      </c>
      <c r="Y448" s="80">
        <v>0.0</v>
      </c>
      <c r="Z448" s="80">
        <v>0.0</v>
      </c>
    </row>
    <row r="449" ht="15.75" customHeight="1">
      <c r="A449" s="49" t="s">
        <v>96</v>
      </c>
      <c r="B449" s="80">
        <v>0.0</v>
      </c>
      <c r="C449" s="80">
        <v>0.0</v>
      </c>
      <c r="D449" s="80">
        <v>0.0</v>
      </c>
      <c r="E449" s="80">
        <v>0.0</v>
      </c>
      <c r="F449" s="80">
        <v>0.0</v>
      </c>
      <c r="G449" s="80">
        <v>0.0</v>
      </c>
      <c r="H449" s="80">
        <v>0.0</v>
      </c>
      <c r="I449" s="80">
        <v>0.0</v>
      </c>
      <c r="J449" s="80">
        <v>0.0</v>
      </c>
      <c r="K449" s="80">
        <v>0.0</v>
      </c>
      <c r="L449" s="80">
        <v>0.0</v>
      </c>
      <c r="M449" s="80">
        <v>0.0</v>
      </c>
      <c r="N449" s="80">
        <v>0.0</v>
      </c>
      <c r="O449" s="80">
        <v>0.0</v>
      </c>
      <c r="P449" s="80">
        <v>0.0</v>
      </c>
      <c r="Q449" s="80">
        <v>0.0</v>
      </c>
      <c r="R449" s="80">
        <v>0.0</v>
      </c>
      <c r="S449" s="80">
        <v>0.0</v>
      </c>
      <c r="T449" s="80">
        <v>0.0</v>
      </c>
      <c r="U449" s="80">
        <v>0.0</v>
      </c>
      <c r="V449" s="80">
        <v>0.0</v>
      </c>
      <c r="W449" s="80">
        <v>0.0</v>
      </c>
      <c r="X449" s="80">
        <v>0.0</v>
      </c>
      <c r="Y449" s="80">
        <v>0.0</v>
      </c>
      <c r="Z449" s="80">
        <v>0.0</v>
      </c>
    </row>
    <row r="450" ht="15.75" customHeight="1">
      <c r="A450" s="49" t="s">
        <v>28</v>
      </c>
      <c r="B450" s="80">
        <v>0.0</v>
      </c>
      <c r="C450" s="80">
        <v>0.0</v>
      </c>
      <c r="D450" s="80">
        <v>0.0</v>
      </c>
      <c r="E450" s="80">
        <v>0.0</v>
      </c>
      <c r="F450" s="80">
        <v>0.0</v>
      </c>
      <c r="G450" s="80">
        <v>0.0</v>
      </c>
      <c r="H450" s="80">
        <v>0.0</v>
      </c>
      <c r="I450" s="80">
        <v>0.0</v>
      </c>
      <c r="J450" s="80">
        <v>0.0</v>
      </c>
      <c r="K450" s="80">
        <v>0.0</v>
      </c>
      <c r="L450" s="80">
        <v>0.0</v>
      </c>
      <c r="M450" s="80">
        <v>0.0</v>
      </c>
      <c r="N450" s="80">
        <v>0.0</v>
      </c>
      <c r="O450" s="80">
        <v>0.0</v>
      </c>
      <c r="P450" s="80">
        <v>0.0</v>
      </c>
      <c r="Q450" s="80">
        <v>0.0</v>
      </c>
      <c r="R450" s="80">
        <v>0.0</v>
      </c>
      <c r="S450" s="80">
        <v>0.0</v>
      </c>
      <c r="T450" s="80">
        <v>0.0</v>
      </c>
      <c r="U450" s="80">
        <v>0.0</v>
      </c>
      <c r="V450" s="80">
        <v>0.0</v>
      </c>
      <c r="W450" s="80">
        <v>0.0</v>
      </c>
      <c r="X450" s="80">
        <v>0.0</v>
      </c>
      <c r="Y450" s="80">
        <v>0.0</v>
      </c>
      <c r="Z450" s="80">
        <v>0.0</v>
      </c>
    </row>
    <row r="451" ht="15.75" customHeight="1">
      <c r="A451" s="49" t="s">
        <v>122</v>
      </c>
      <c r="B451" s="80">
        <v>0.0</v>
      </c>
      <c r="C451" s="80">
        <v>0.0</v>
      </c>
      <c r="D451" s="80">
        <v>0.0</v>
      </c>
      <c r="E451" s="80">
        <v>0.0</v>
      </c>
      <c r="F451" s="80">
        <v>0.0</v>
      </c>
      <c r="G451" s="80">
        <v>0.0</v>
      </c>
      <c r="H451" s="80">
        <v>0.0</v>
      </c>
      <c r="I451" s="80">
        <v>0.0</v>
      </c>
      <c r="J451" s="80">
        <v>0.0</v>
      </c>
      <c r="K451" s="80">
        <v>0.0</v>
      </c>
      <c r="L451" s="80">
        <v>0.0</v>
      </c>
      <c r="M451" s="80">
        <v>0.0</v>
      </c>
      <c r="N451" s="80">
        <v>0.0</v>
      </c>
      <c r="O451" s="80">
        <v>0.0</v>
      </c>
      <c r="P451" s="80">
        <v>0.0</v>
      </c>
      <c r="Q451" s="80">
        <v>0.0</v>
      </c>
      <c r="R451" s="80">
        <v>0.0</v>
      </c>
      <c r="S451" s="80">
        <v>0.0</v>
      </c>
      <c r="T451" s="80">
        <v>0.0</v>
      </c>
      <c r="U451" s="80">
        <v>0.0</v>
      </c>
      <c r="V451" s="80">
        <v>0.0</v>
      </c>
      <c r="W451" s="80">
        <v>0.0</v>
      </c>
      <c r="X451" s="80">
        <v>0.0</v>
      </c>
      <c r="Y451" s="80">
        <v>0.0</v>
      </c>
      <c r="Z451" s="80">
        <v>0.0</v>
      </c>
    </row>
    <row r="452" ht="15.75" customHeight="1">
      <c r="A452" s="81" t="s">
        <v>61</v>
      </c>
      <c r="B452" s="80">
        <v>0.0</v>
      </c>
      <c r="C452" s="80">
        <v>0.0</v>
      </c>
      <c r="D452" s="80">
        <v>0.0</v>
      </c>
      <c r="E452" s="80">
        <v>0.0</v>
      </c>
      <c r="F452" s="80">
        <v>0.0</v>
      </c>
      <c r="G452" s="80">
        <v>0.0</v>
      </c>
      <c r="H452" s="80">
        <v>0.0</v>
      </c>
      <c r="I452" s="80">
        <v>0.0</v>
      </c>
      <c r="J452" s="82">
        <v>7.0</v>
      </c>
      <c r="K452" s="82">
        <v>7.0</v>
      </c>
      <c r="L452" s="82">
        <v>10.0</v>
      </c>
      <c r="M452" s="82">
        <v>12.0</v>
      </c>
      <c r="N452" s="80">
        <v>0.0</v>
      </c>
      <c r="O452" s="80">
        <v>0.0</v>
      </c>
      <c r="P452" s="80">
        <v>0.0</v>
      </c>
      <c r="Q452" s="80">
        <v>0.0</v>
      </c>
      <c r="R452" s="80">
        <v>0.0</v>
      </c>
      <c r="S452" s="80">
        <v>0.0</v>
      </c>
      <c r="T452" s="80">
        <v>0.0</v>
      </c>
      <c r="U452" s="80">
        <v>0.0</v>
      </c>
      <c r="V452" s="80">
        <v>0.0</v>
      </c>
      <c r="W452" s="80">
        <v>0.0</v>
      </c>
      <c r="X452" s="80">
        <v>0.0</v>
      </c>
      <c r="Y452" s="80">
        <v>0.0</v>
      </c>
      <c r="Z452" s="82">
        <v>4.0</v>
      </c>
    </row>
    <row r="453" ht="15.75" customHeight="1">
      <c r="A453" s="49" t="s">
        <v>566</v>
      </c>
      <c r="B453" s="80">
        <v>0.0</v>
      </c>
      <c r="C453" s="80">
        <v>0.0</v>
      </c>
      <c r="D453" s="80">
        <v>0.0</v>
      </c>
      <c r="E453" s="80">
        <v>0.0</v>
      </c>
      <c r="F453" s="80">
        <v>0.0</v>
      </c>
      <c r="G453" s="80">
        <v>0.0</v>
      </c>
      <c r="H453" s="80">
        <v>0.0</v>
      </c>
      <c r="I453" s="80">
        <v>0.0</v>
      </c>
      <c r="J453" s="80">
        <v>0.0</v>
      </c>
      <c r="K453" s="80">
        <v>0.0</v>
      </c>
      <c r="L453" s="80">
        <v>0.0</v>
      </c>
      <c r="M453" s="80">
        <v>0.0</v>
      </c>
      <c r="N453" s="80">
        <v>0.0</v>
      </c>
      <c r="O453" s="80">
        <v>0.0</v>
      </c>
      <c r="P453" s="80">
        <v>0.0</v>
      </c>
      <c r="Q453" s="80">
        <v>0.0</v>
      </c>
      <c r="R453" s="80">
        <v>0.0</v>
      </c>
      <c r="S453" s="80">
        <v>0.0</v>
      </c>
      <c r="T453" s="80">
        <v>0.0</v>
      </c>
      <c r="U453" s="80">
        <v>0.0</v>
      </c>
      <c r="V453" s="80">
        <v>0.0</v>
      </c>
      <c r="W453" s="80">
        <v>0.0</v>
      </c>
      <c r="X453" s="80">
        <v>0.0</v>
      </c>
      <c r="Y453" s="80">
        <v>0.0</v>
      </c>
      <c r="Z453" s="80">
        <v>0.0</v>
      </c>
    </row>
    <row r="454" ht="15.75" customHeight="1">
      <c r="A454" s="49" t="s">
        <v>140</v>
      </c>
      <c r="B454" s="80">
        <v>0.0</v>
      </c>
      <c r="C454" s="80">
        <v>0.0</v>
      </c>
      <c r="D454" s="80">
        <v>0.0</v>
      </c>
      <c r="E454" s="80">
        <v>0.0</v>
      </c>
      <c r="F454" s="80">
        <v>0.0</v>
      </c>
      <c r="G454" s="80">
        <v>0.0</v>
      </c>
      <c r="H454" s="80">
        <v>0.0</v>
      </c>
      <c r="I454" s="80">
        <v>0.0</v>
      </c>
      <c r="J454" s="80">
        <v>0.0</v>
      </c>
      <c r="K454" s="80">
        <v>0.0</v>
      </c>
      <c r="L454" s="80">
        <v>0.0</v>
      </c>
      <c r="M454" s="80">
        <v>0.0</v>
      </c>
      <c r="N454" s="80">
        <v>0.0</v>
      </c>
      <c r="O454" s="80">
        <v>0.0</v>
      </c>
      <c r="P454" s="80">
        <v>0.0</v>
      </c>
      <c r="Q454" s="80">
        <v>0.0</v>
      </c>
      <c r="R454" s="80">
        <v>0.0</v>
      </c>
      <c r="S454" s="80">
        <v>0.0</v>
      </c>
      <c r="T454" s="80">
        <v>0.0</v>
      </c>
      <c r="U454" s="80">
        <v>0.0</v>
      </c>
      <c r="V454" s="80">
        <v>0.0</v>
      </c>
      <c r="W454" s="80">
        <v>0.0</v>
      </c>
      <c r="X454" s="80">
        <v>0.0</v>
      </c>
      <c r="Y454" s="80">
        <v>0.0</v>
      </c>
      <c r="Z454" s="80">
        <v>0.0</v>
      </c>
    </row>
    <row r="455" ht="15.75" customHeight="1">
      <c r="A455" s="49" t="s">
        <v>52</v>
      </c>
      <c r="B455" s="80">
        <v>0.0</v>
      </c>
      <c r="C455" s="80">
        <v>0.0</v>
      </c>
      <c r="D455" s="80">
        <v>0.0</v>
      </c>
      <c r="E455" s="80">
        <v>0.0</v>
      </c>
      <c r="F455" s="80">
        <v>0.0</v>
      </c>
      <c r="G455" s="80">
        <v>0.0</v>
      </c>
      <c r="H455" s="80">
        <v>0.0</v>
      </c>
      <c r="I455" s="80">
        <v>0.0</v>
      </c>
      <c r="J455" s="80">
        <v>0.0</v>
      </c>
      <c r="K455" s="80">
        <v>0.0</v>
      </c>
      <c r="L455" s="80">
        <v>0.0</v>
      </c>
      <c r="M455" s="80">
        <v>0.0</v>
      </c>
      <c r="N455" s="80">
        <v>0.0</v>
      </c>
      <c r="O455" s="80">
        <v>0.0</v>
      </c>
      <c r="P455" s="80">
        <v>0.0</v>
      </c>
      <c r="Q455" s="80">
        <v>0.0</v>
      </c>
      <c r="R455" s="80">
        <v>0.0</v>
      </c>
      <c r="S455" s="80">
        <v>0.0</v>
      </c>
      <c r="T455" s="80">
        <v>0.0</v>
      </c>
      <c r="U455" s="80">
        <v>0.0</v>
      </c>
      <c r="V455" s="80">
        <v>0.0</v>
      </c>
      <c r="W455" s="80">
        <v>0.0</v>
      </c>
      <c r="X455" s="80">
        <v>0.0</v>
      </c>
      <c r="Y455" s="80">
        <v>0.0</v>
      </c>
      <c r="Z455" s="80">
        <v>0.0</v>
      </c>
    </row>
    <row r="456" ht="15.75" customHeight="1"/>
    <row r="457" ht="15.75" customHeight="1"/>
    <row r="458" ht="15.75" customHeight="1">
      <c r="A458" s="56" t="s">
        <v>76</v>
      </c>
    </row>
    <row r="459" ht="15.75" customHeight="1">
      <c r="B459" s="79" t="s">
        <v>30</v>
      </c>
      <c r="C459" s="66"/>
      <c r="D459" s="66"/>
      <c r="E459" s="66"/>
      <c r="F459" s="66"/>
      <c r="G459" s="66"/>
      <c r="H459" s="66"/>
      <c r="I459" s="67"/>
      <c r="J459" s="79" t="s">
        <v>53</v>
      </c>
      <c r="K459" s="66"/>
      <c r="L459" s="66"/>
      <c r="M459" s="66"/>
      <c r="N459" s="66"/>
      <c r="O459" s="66"/>
      <c r="P459" s="66"/>
      <c r="Q459" s="67"/>
      <c r="R459" s="78" t="s">
        <v>124</v>
      </c>
      <c r="S459" s="66"/>
      <c r="T459" s="66"/>
      <c r="U459" s="66"/>
      <c r="V459" s="66"/>
      <c r="W459" s="66"/>
      <c r="X459" s="66"/>
      <c r="Y459" s="67"/>
    </row>
    <row r="460" ht="15.75" customHeight="1">
      <c r="A460" s="80" t="s">
        <v>981</v>
      </c>
      <c r="B460" s="80" t="s">
        <v>24</v>
      </c>
      <c r="C460" s="80" t="s">
        <v>36</v>
      </c>
      <c r="D460" s="80" t="s">
        <v>49</v>
      </c>
      <c r="E460" s="80" t="s">
        <v>59</v>
      </c>
      <c r="F460" s="80" t="s">
        <v>43</v>
      </c>
      <c r="G460" s="80" t="s">
        <v>634</v>
      </c>
      <c r="H460" s="80" t="s">
        <v>759</v>
      </c>
      <c r="I460" s="80" t="s">
        <v>79</v>
      </c>
      <c r="J460" s="80" t="s">
        <v>24</v>
      </c>
      <c r="K460" s="80" t="s">
        <v>36</v>
      </c>
      <c r="L460" s="80" t="s">
        <v>49</v>
      </c>
      <c r="M460" s="80" t="s">
        <v>59</v>
      </c>
      <c r="N460" s="80" t="s">
        <v>43</v>
      </c>
      <c r="O460" s="80" t="s">
        <v>634</v>
      </c>
      <c r="P460" s="80" t="s">
        <v>759</v>
      </c>
      <c r="Q460" s="80" t="s">
        <v>79</v>
      </c>
      <c r="R460" s="80" t="s">
        <v>24</v>
      </c>
      <c r="S460" s="80" t="s">
        <v>36</v>
      </c>
      <c r="T460" s="80" t="s">
        <v>49</v>
      </c>
      <c r="U460" s="80" t="s">
        <v>59</v>
      </c>
      <c r="V460" s="80" t="s">
        <v>43</v>
      </c>
      <c r="W460" s="80" t="s">
        <v>634</v>
      </c>
      <c r="X460" s="80" t="s">
        <v>759</v>
      </c>
      <c r="Y460" s="80" t="s">
        <v>79</v>
      </c>
      <c r="Z460" s="80" t="s">
        <v>982</v>
      </c>
    </row>
    <row r="461" ht="15.75" customHeight="1">
      <c r="A461" s="81" t="s">
        <v>77</v>
      </c>
      <c r="B461" s="82">
        <v>2.0</v>
      </c>
      <c r="C461" s="82">
        <v>2.0</v>
      </c>
      <c r="D461" s="82">
        <v>9.0</v>
      </c>
      <c r="E461" s="82">
        <v>3.0</v>
      </c>
      <c r="F461" s="80">
        <v>0.0</v>
      </c>
      <c r="G461" s="80">
        <v>0.0</v>
      </c>
      <c r="H461" s="80">
        <v>0.0</v>
      </c>
      <c r="I461" s="80">
        <v>0.0</v>
      </c>
      <c r="J461" s="80">
        <v>0.0</v>
      </c>
      <c r="K461" s="80">
        <v>0.0</v>
      </c>
      <c r="L461" s="80">
        <v>0.0</v>
      </c>
      <c r="M461" s="80">
        <v>0.0</v>
      </c>
      <c r="N461" s="80">
        <v>0.0</v>
      </c>
      <c r="O461" s="80">
        <v>0.0</v>
      </c>
      <c r="P461" s="80">
        <v>0.0</v>
      </c>
      <c r="Q461" s="80">
        <v>0.0</v>
      </c>
      <c r="R461" s="80">
        <v>0.0</v>
      </c>
      <c r="S461" s="80">
        <v>0.0</v>
      </c>
      <c r="T461" s="80">
        <v>0.0</v>
      </c>
      <c r="U461" s="80">
        <v>0.0</v>
      </c>
      <c r="V461" s="80">
        <v>0.0</v>
      </c>
      <c r="W461" s="80">
        <v>0.0</v>
      </c>
      <c r="X461" s="80">
        <v>0.0</v>
      </c>
      <c r="Y461" s="80">
        <v>0.0</v>
      </c>
      <c r="Z461" s="82">
        <v>4.0</v>
      </c>
    </row>
    <row r="462" ht="15.75" customHeight="1">
      <c r="A462" s="49" t="s">
        <v>40</v>
      </c>
      <c r="B462" s="80">
        <v>0.0</v>
      </c>
      <c r="C462" s="80">
        <v>0.0</v>
      </c>
      <c r="D462" s="80">
        <v>0.0</v>
      </c>
      <c r="E462" s="80">
        <v>0.0</v>
      </c>
      <c r="F462" s="80">
        <v>0.0</v>
      </c>
      <c r="G462" s="80">
        <v>0.0</v>
      </c>
      <c r="H462" s="80">
        <v>0.0</v>
      </c>
      <c r="I462" s="80">
        <v>0.0</v>
      </c>
      <c r="J462" s="80">
        <v>0.0</v>
      </c>
      <c r="K462" s="80">
        <v>0.0</v>
      </c>
      <c r="L462" s="80">
        <v>0.0</v>
      </c>
      <c r="M462" s="80">
        <v>0.0</v>
      </c>
      <c r="N462" s="80">
        <v>0.0</v>
      </c>
      <c r="O462" s="80">
        <v>0.0</v>
      </c>
      <c r="P462" s="80">
        <v>0.0</v>
      </c>
      <c r="Q462" s="80">
        <v>0.0</v>
      </c>
      <c r="R462" s="80">
        <v>0.0</v>
      </c>
      <c r="S462" s="80">
        <v>0.0</v>
      </c>
      <c r="T462" s="80">
        <v>0.0</v>
      </c>
      <c r="U462" s="80">
        <v>0.0</v>
      </c>
      <c r="V462" s="80">
        <v>0.0</v>
      </c>
      <c r="W462" s="80">
        <v>0.0</v>
      </c>
      <c r="X462" s="80">
        <v>0.0</v>
      </c>
      <c r="Y462" s="80">
        <v>0.0</v>
      </c>
      <c r="Z462" s="80">
        <v>0.0</v>
      </c>
    </row>
    <row r="463" ht="15.75" customHeight="1">
      <c r="A463" s="81" t="s">
        <v>436</v>
      </c>
      <c r="B463" s="80">
        <v>0.0</v>
      </c>
      <c r="C463" s="80">
        <v>0.0</v>
      </c>
      <c r="D463" s="80">
        <v>0.0</v>
      </c>
      <c r="E463" s="80">
        <v>0.0</v>
      </c>
      <c r="F463" s="80">
        <v>0.0</v>
      </c>
      <c r="G463" s="80">
        <v>0.0</v>
      </c>
      <c r="H463" s="80">
        <v>0.0</v>
      </c>
      <c r="I463" s="80">
        <v>0.0</v>
      </c>
      <c r="J463" s="82">
        <v>6.0</v>
      </c>
      <c r="K463" s="82">
        <v>4.0</v>
      </c>
      <c r="L463" s="82">
        <v>10.0</v>
      </c>
      <c r="M463" s="82">
        <v>6.0</v>
      </c>
      <c r="N463" s="80">
        <v>0.0</v>
      </c>
      <c r="O463" s="80">
        <v>0.0</v>
      </c>
      <c r="P463" s="80">
        <v>0.0</v>
      </c>
      <c r="Q463" s="80">
        <v>0.0</v>
      </c>
      <c r="R463" s="80">
        <v>0.0</v>
      </c>
      <c r="S463" s="80">
        <v>0.0</v>
      </c>
      <c r="T463" s="80">
        <v>0.0</v>
      </c>
      <c r="U463" s="80">
        <v>0.0</v>
      </c>
      <c r="V463" s="80">
        <v>0.0</v>
      </c>
      <c r="W463" s="80">
        <v>0.0</v>
      </c>
      <c r="X463" s="80">
        <v>0.0</v>
      </c>
      <c r="Y463" s="80">
        <v>0.0</v>
      </c>
      <c r="Z463" s="82">
        <v>4.0</v>
      </c>
    </row>
    <row r="464" ht="15.75" customHeight="1">
      <c r="A464" s="49" t="s">
        <v>633</v>
      </c>
      <c r="B464" s="80">
        <v>0.0</v>
      </c>
      <c r="C464" s="80">
        <v>0.0</v>
      </c>
      <c r="D464" s="80">
        <v>0.0</v>
      </c>
      <c r="E464" s="80">
        <v>0.0</v>
      </c>
      <c r="F464" s="80">
        <v>0.0</v>
      </c>
      <c r="G464" s="80">
        <v>0.0</v>
      </c>
      <c r="H464" s="80">
        <v>0.0</v>
      </c>
      <c r="I464" s="80">
        <v>0.0</v>
      </c>
      <c r="J464" s="80">
        <v>0.0</v>
      </c>
      <c r="K464" s="80">
        <v>0.0</v>
      </c>
      <c r="L464" s="80">
        <v>0.0</v>
      </c>
      <c r="M464" s="80">
        <v>0.0</v>
      </c>
      <c r="N464" s="80">
        <v>0.0</v>
      </c>
      <c r="O464" s="80">
        <v>0.0</v>
      </c>
      <c r="P464" s="80">
        <v>0.0</v>
      </c>
      <c r="Q464" s="80">
        <v>0.0</v>
      </c>
      <c r="R464" s="80">
        <v>0.0</v>
      </c>
      <c r="S464" s="80">
        <v>0.0</v>
      </c>
      <c r="T464" s="80">
        <v>0.0</v>
      </c>
      <c r="U464" s="80">
        <v>0.0</v>
      </c>
      <c r="V464" s="80">
        <v>0.0</v>
      </c>
      <c r="W464" s="80">
        <v>0.0</v>
      </c>
      <c r="X464" s="80">
        <v>0.0</v>
      </c>
      <c r="Y464" s="80">
        <v>0.0</v>
      </c>
      <c r="Z464" s="80">
        <v>0.0</v>
      </c>
    </row>
    <row r="465" ht="15.75" customHeight="1">
      <c r="A465" s="49" t="s">
        <v>872</v>
      </c>
      <c r="B465" s="80">
        <v>0.0</v>
      </c>
      <c r="C465" s="80">
        <v>0.0</v>
      </c>
      <c r="D465" s="80">
        <v>0.0</v>
      </c>
      <c r="E465" s="80">
        <v>0.0</v>
      </c>
      <c r="F465" s="80">
        <v>0.0</v>
      </c>
      <c r="G465" s="80">
        <v>0.0</v>
      </c>
      <c r="H465" s="80">
        <v>0.0</v>
      </c>
      <c r="I465" s="80">
        <v>0.0</v>
      </c>
      <c r="J465" s="80">
        <v>0.0</v>
      </c>
      <c r="K465" s="80">
        <v>0.0</v>
      </c>
      <c r="L465" s="80">
        <v>0.0</v>
      </c>
      <c r="M465" s="80">
        <v>0.0</v>
      </c>
      <c r="N465" s="80">
        <v>0.0</v>
      </c>
      <c r="O465" s="80">
        <v>0.0</v>
      </c>
      <c r="P465" s="80">
        <v>0.0</v>
      </c>
      <c r="Q465" s="80">
        <v>0.0</v>
      </c>
      <c r="R465" s="80">
        <v>0.0</v>
      </c>
      <c r="S465" s="80">
        <v>0.0</v>
      </c>
      <c r="T465" s="80">
        <v>0.0</v>
      </c>
      <c r="U465" s="80">
        <v>0.0</v>
      </c>
      <c r="V465" s="80">
        <v>0.0</v>
      </c>
      <c r="W465" s="80">
        <v>0.0</v>
      </c>
      <c r="X465" s="80">
        <v>0.0</v>
      </c>
      <c r="Y465" s="80">
        <v>0.0</v>
      </c>
      <c r="Z465" s="80">
        <v>0.0</v>
      </c>
    </row>
    <row r="466" ht="15.75" customHeight="1">
      <c r="A466" s="49" t="s">
        <v>96</v>
      </c>
      <c r="B466" s="80">
        <v>0.0</v>
      </c>
      <c r="C466" s="80">
        <v>0.0</v>
      </c>
      <c r="D466" s="80">
        <v>0.0</v>
      </c>
      <c r="E466" s="80">
        <v>0.0</v>
      </c>
      <c r="F466" s="80">
        <v>0.0</v>
      </c>
      <c r="G466" s="80">
        <v>0.0</v>
      </c>
      <c r="H466" s="80">
        <v>0.0</v>
      </c>
      <c r="I466" s="80">
        <v>0.0</v>
      </c>
      <c r="J466" s="80">
        <v>0.0</v>
      </c>
      <c r="K466" s="80">
        <v>0.0</v>
      </c>
      <c r="L466" s="80">
        <v>0.0</v>
      </c>
      <c r="M466" s="80">
        <v>0.0</v>
      </c>
      <c r="N466" s="80">
        <v>0.0</v>
      </c>
      <c r="O466" s="80">
        <v>0.0</v>
      </c>
      <c r="P466" s="80">
        <v>0.0</v>
      </c>
      <c r="Q466" s="80">
        <v>0.0</v>
      </c>
      <c r="R466" s="80">
        <v>0.0</v>
      </c>
      <c r="S466" s="80">
        <v>0.0</v>
      </c>
      <c r="T466" s="80">
        <v>0.0</v>
      </c>
      <c r="U466" s="80">
        <v>0.0</v>
      </c>
      <c r="V466" s="80">
        <v>0.0</v>
      </c>
      <c r="W466" s="80">
        <v>0.0</v>
      </c>
      <c r="X466" s="80">
        <v>0.0</v>
      </c>
      <c r="Y466" s="80">
        <v>0.0</v>
      </c>
      <c r="Z466" s="80">
        <v>0.0</v>
      </c>
    </row>
    <row r="467" ht="15.75" customHeight="1">
      <c r="A467" s="49" t="s">
        <v>28</v>
      </c>
      <c r="B467" s="80">
        <v>0.0</v>
      </c>
      <c r="C467" s="80">
        <v>0.0</v>
      </c>
      <c r="D467" s="80">
        <v>0.0</v>
      </c>
      <c r="E467" s="80">
        <v>0.0</v>
      </c>
      <c r="F467" s="80">
        <v>0.0</v>
      </c>
      <c r="G467" s="80">
        <v>0.0</v>
      </c>
      <c r="H467" s="80">
        <v>0.0</v>
      </c>
      <c r="I467" s="80">
        <v>0.0</v>
      </c>
      <c r="J467" s="80">
        <v>0.0</v>
      </c>
      <c r="K467" s="80">
        <v>0.0</v>
      </c>
      <c r="L467" s="80">
        <v>0.0</v>
      </c>
      <c r="M467" s="80">
        <v>0.0</v>
      </c>
      <c r="N467" s="80">
        <v>0.0</v>
      </c>
      <c r="O467" s="80">
        <v>0.0</v>
      </c>
      <c r="P467" s="80">
        <v>0.0</v>
      </c>
      <c r="Q467" s="80">
        <v>0.0</v>
      </c>
      <c r="R467" s="80">
        <v>0.0</v>
      </c>
      <c r="S467" s="80">
        <v>0.0</v>
      </c>
      <c r="T467" s="80">
        <v>0.0</v>
      </c>
      <c r="U467" s="80">
        <v>0.0</v>
      </c>
      <c r="V467" s="80">
        <v>0.0</v>
      </c>
      <c r="W467" s="80">
        <v>0.0</v>
      </c>
      <c r="X467" s="80">
        <v>0.0</v>
      </c>
      <c r="Y467" s="80">
        <v>0.0</v>
      </c>
      <c r="Z467" s="80">
        <v>0.0</v>
      </c>
    </row>
    <row r="468" ht="15.75" customHeight="1">
      <c r="A468" s="49" t="s">
        <v>122</v>
      </c>
      <c r="B468" s="80">
        <v>0.0</v>
      </c>
      <c r="C468" s="80">
        <v>0.0</v>
      </c>
      <c r="D468" s="80">
        <v>0.0</v>
      </c>
      <c r="E468" s="80">
        <v>0.0</v>
      </c>
      <c r="F468" s="80">
        <v>0.0</v>
      </c>
      <c r="G468" s="80">
        <v>0.0</v>
      </c>
      <c r="H468" s="80">
        <v>0.0</v>
      </c>
      <c r="I468" s="80">
        <v>0.0</v>
      </c>
      <c r="J468" s="80">
        <v>0.0</v>
      </c>
      <c r="K468" s="80">
        <v>0.0</v>
      </c>
      <c r="L468" s="80">
        <v>0.0</v>
      </c>
      <c r="M468" s="80">
        <v>0.0</v>
      </c>
      <c r="N468" s="80">
        <v>0.0</v>
      </c>
      <c r="O468" s="80">
        <v>0.0</v>
      </c>
      <c r="P468" s="80">
        <v>0.0</v>
      </c>
      <c r="Q468" s="80">
        <v>0.0</v>
      </c>
      <c r="R468" s="80">
        <v>0.0</v>
      </c>
      <c r="S468" s="80">
        <v>0.0</v>
      </c>
      <c r="T468" s="80">
        <v>0.0</v>
      </c>
      <c r="U468" s="80">
        <v>0.0</v>
      </c>
      <c r="V468" s="80">
        <v>0.0</v>
      </c>
      <c r="W468" s="80">
        <v>0.0</v>
      </c>
      <c r="X468" s="80">
        <v>0.0</v>
      </c>
      <c r="Y468" s="80">
        <v>0.0</v>
      </c>
      <c r="Z468" s="80">
        <v>0.0</v>
      </c>
    </row>
    <row r="469" ht="15.75" customHeight="1">
      <c r="A469" s="49" t="s">
        <v>61</v>
      </c>
      <c r="B469" s="80">
        <v>0.0</v>
      </c>
      <c r="C469" s="80">
        <v>0.0</v>
      </c>
      <c r="D469" s="80">
        <v>0.0</v>
      </c>
      <c r="E469" s="80">
        <v>0.0</v>
      </c>
      <c r="F469" s="80">
        <v>0.0</v>
      </c>
      <c r="G469" s="80">
        <v>0.0</v>
      </c>
      <c r="H469" s="80">
        <v>0.0</v>
      </c>
      <c r="I469" s="80">
        <v>0.0</v>
      </c>
      <c r="J469" s="80">
        <v>0.0</v>
      </c>
      <c r="K469" s="80">
        <v>0.0</v>
      </c>
      <c r="L469" s="80">
        <v>0.0</v>
      </c>
      <c r="M469" s="80">
        <v>0.0</v>
      </c>
      <c r="N469" s="80">
        <v>0.0</v>
      </c>
      <c r="O469" s="80">
        <v>0.0</v>
      </c>
      <c r="P469" s="80">
        <v>0.0</v>
      </c>
      <c r="Q469" s="80">
        <v>0.0</v>
      </c>
      <c r="R469" s="80">
        <v>0.0</v>
      </c>
      <c r="S469" s="80">
        <v>0.0</v>
      </c>
      <c r="T469" s="80">
        <v>0.0</v>
      </c>
      <c r="U469" s="80">
        <v>0.0</v>
      </c>
      <c r="V469" s="80">
        <v>0.0</v>
      </c>
      <c r="W469" s="80">
        <v>0.0</v>
      </c>
      <c r="X469" s="80">
        <v>0.0</v>
      </c>
      <c r="Y469" s="80">
        <v>0.0</v>
      </c>
      <c r="Z469" s="80">
        <v>0.0</v>
      </c>
    </row>
    <row r="470" ht="15.75" customHeight="1">
      <c r="A470" s="49" t="s">
        <v>566</v>
      </c>
      <c r="B470" s="80">
        <v>0.0</v>
      </c>
      <c r="C470" s="80">
        <v>0.0</v>
      </c>
      <c r="D470" s="80">
        <v>0.0</v>
      </c>
      <c r="E470" s="80">
        <v>0.0</v>
      </c>
      <c r="F470" s="80">
        <v>0.0</v>
      </c>
      <c r="G470" s="80">
        <v>0.0</v>
      </c>
      <c r="H470" s="80">
        <v>0.0</v>
      </c>
      <c r="I470" s="80">
        <v>0.0</v>
      </c>
      <c r="J470" s="80">
        <v>0.0</v>
      </c>
      <c r="K470" s="80">
        <v>0.0</v>
      </c>
      <c r="L470" s="80">
        <v>0.0</v>
      </c>
      <c r="M470" s="80">
        <v>0.0</v>
      </c>
      <c r="N470" s="80">
        <v>0.0</v>
      </c>
      <c r="O470" s="80">
        <v>0.0</v>
      </c>
      <c r="P470" s="80">
        <v>0.0</v>
      </c>
      <c r="Q470" s="80">
        <v>0.0</v>
      </c>
      <c r="R470" s="80">
        <v>0.0</v>
      </c>
      <c r="S470" s="80">
        <v>0.0</v>
      </c>
      <c r="T470" s="80">
        <v>0.0</v>
      </c>
      <c r="U470" s="80">
        <v>0.0</v>
      </c>
      <c r="V470" s="80">
        <v>0.0</v>
      </c>
      <c r="W470" s="80">
        <v>0.0</v>
      </c>
      <c r="X470" s="80">
        <v>0.0</v>
      </c>
      <c r="Y470" s="80">
        <v>0.0</v>
      </c>
      <c r="Z470" s="80">
        <v>0.0</v>
      </c>
    </row>
    <row r="471" ht="15.75" customHeight="1">
      <c r="A471" s="49" t="s">
        <v>140</v>
      </c>
      <c r="B471" s="80">
        <v>0.0</v>
      </c>
      <c r="C471" s="80">
        <v>0.0</v>
      </c>
      <c r="D471" s="80">
        <v>0.0</v>
      </c>
      <c r="E471" s="80">
        <v>0.0</v>
      </c>
      <c r="F471" s="80">
        <v>0.0</v>
      </c>
      <c r="G471" s="80">
        <v>0.0</v>
      </c>
      <c r="H471" s="80">
        <v>0.0</v>
      </c>
      <c r="I471" s="80">
        <v>0.0</v>
      </c>
      <c r="J471" s="80">
        <v>0.0</v>
      </c>
      <c r="K471" s="80">
        <v>0.0</v>
      </c>
      <c r="L471" s="80">
        <v>0.0</v>
      </c>
      <c r="M471" s="80">
        <v>0.0</v>
      </c>
      <c r="N471" s="80">
        <v>0.0</v>
      </c>
      <c r="O471" s="80">
        <v>0.0</v>
      </c>
      <c r="P471" s="80">
        <v>0.0</v>
      </c>
      <c r="Q471" s="80">
        <v>0.0</v>
      </c>
      <c r="R471" s="80">
        <v>0.0</v>
      </c>
      <c r="S471" s="80">
        <v>0.0</v>
      </c>
      <c r="T471" s="80">
        <v>0.0</v>
      </c>
      <c r="U471" s="80">
        <v>0.0</v>
      </c>
      <c r="V471" s="80">
        <v>0.0</v>
      </c>
      <c r="W471" s="80">
        <v>0.0</v>
      </c>
      <c r="X471" s="80">
        <v>0.0</v>
      </c>
      <c r="Y471" s="80">
        <v>0.0</v>
      </c>
      <c r="Z471" s="80">
        <v>0.0</v>
      </c>
    </row>
    <row r="472" ht="15.75" customHeight="1">
      <c r="A472" s="49" t="s">
        <v>52</v>
      </c>
      <c r="B472" s="80">
        <v>0.0</v>
      </c>
      <c r="C472" s="80">
        <v>0.0</v>
      </c>
      <c r="D472" s="80">
        <v>0.0</v>
      </c>
      <c r="E472" s="80">
        <v>0.0</v>
      </c>
      <c r="F472" s="80">
        <v>0.0</v>
      </c>
      <c r="G472" s="80">
        <v>0.0</v>
      </c>
      <c r="H472" s="80">
        <v>0.0</v>
      </c>
      <c r="I472" s="80">
        <v>0.0</v>
      </c>
      <c r="J472" s="80">
        <v>0.0</v>
      </c>
      <c r="K472" s="80">
        <v>0.0</v>
      </c>
      <c r="L472" s="80">
        <v>0.0</v>
      </c>
      <c r="M472" s="80">
        <v>0.0</v>
      </c>
      <c r="N472" s="80">
        <v>0.0</v>
      </c>
      <c r="O472" s="80">
        <v>0.0</v>
      </c>
      <c r="P472" s="80">
        <v>0.0</v>
      </c>
      <c r="Q472" s="80">
        <v>0.0</v>
      </c>
      <c r="R472" s="80">
        <v>0.0</v>
      </c>
      <c r="S472" s="80">
        <v>0.0</v>
      </c>
      <c r="T472" s="80">
        <v>0.0</v>
      </c>
      <c r="U472" s="80">
        <v>0.0</v>
      </c>
      <c r="V472" s="80">
        <v>0.0</v>
      </c>
      <c r="W472" s="80">
        <v>0.0</v>
      </c>
      <c r="X472" s="80">
        <v>0.0</v>
      </c>
      <c r="Y472" s="80">
        <v>0.0</v>
      </c>
      <c r="Z472" s="80">
        <v>0.0</v>
      </c>
    </row>
    <row r="473" ht="15.75" customHeight="1"/>
    <row r="474" ht="15.75" customHeight="1"/>
    <row r="475" ht="15.75" customHeight="1">
      <c r="A475" s="56" t="s">
        <v>35</v>
      </c>
    </row>
    <row r="476" ht="15.75" customHeight="1">
      <c r="B476" s="79" t="s">
        <v>30</v>
      </c>
      <c r="C476" s="66"/>
      <c r="D476" s="66"/>
      <c r="E476" s="66"/>
      <c r="F476" s="66"/>
      <c r="G476" s="66"/>
      <c r="H476" s="66"/>
      <c r="I476" s="67"/>
      <c r="J476" s="78" t="s">
        <v>53</v>
      </c>
      <c r="K476" s="66"/>
      <c r="L476" s="66"/>
      <c r="M476" s="66"/>
      <c r="N476" s="66"/>
      <c r="O476" s="66"/>
      <c r="P476" s="66"/>
      <c r="Q476" s="67"/>
      <c r="R476" s="78" t="s">
        <v>124</v>
      </c>
      <c r="S476" s="66"/>
      <c r="T476" s="66"/>
      <c r="U476" s="66"/>
      <c r="V476" s="66"/>
      <c r="W476" s="66"/>
      <c r="X476" s="66"/>
      <c r="Y476" s="67"/>
    </row>
    <row r="477" ht="15.75" customHeight="1">
      <c r="A477" s="80" t="s">
        <v>981</v>
      </c>
      <c r="B477" s="80" t="s">
        <v>24</v>
      </c>
      <c r="C477" s="80" t="s">
        <v>36</v>
      </c>
      <c r="D477" s="80" t="s">
        <v>49</v>
      </c>
      <c r="E477" s="80" t="s">
        <v>59</v>
      </c>
      <c r="F477" s="80" t="s">
        <v>43</v>
      </c>
      <c r="G477" s="80" t="s">
        <v>634</v>
      </c>
      <c r="H477" s="80" t="s">
        <v>759</v>
      </c>
      <c r="I477" s="80" t="s">
        <v>79</v>
      </c>
      <c r="J477" s="80" t="s">
        <v>24</v>
      </c>
      <c r="K477" s="80" t="s">
        <v>36</v>
      </c>
      <c r="L477" s="80" t="s">
        <v>49</v>
      </c>
      <c r="M477" s="80" t="s">
        <v>59</v>
      </c>
      <c r="N477" s="80" t="s">
        <v>43</v>
      </c>
      <c r="O477" s="80" t="s">
        <v>634</v>
      </c>
      <c r="P477" s="80" t="s">
        <v>759</v>
      </c>
      <c r="Q477" s="80" t="s">
        <v>79</v>
      </c>
      <c r="R477" s="80" t="s">
        <v>24</v>
      </c>
      <c r="S477" s="80" t="s">
        <v>36</v>
      </c>
      <c r="T477" s="80" t="s">
        <v>49</v>
      </c>
      <c r="U477" s="80" t="s">
        <v>59</v>
      </c>
      <c r="V477" s="80" t="s">
        <v>43</v>
      </c>
      <c r="W477" s="80" t="s">
        <v>634</v>
      </c>
      <c r="X477" s="80" t="s">
        <v>759</v>
      </c>
      <c r="Y477" s="80" t="s">
        <v>79</v>
      </c>
      <c r="Z477" s="80" t="s">
        <v>982</v>
      </c>
    </row>
    <row r="478" ht="15.75" customHeight="1">
      <c r="A478" s="49" t="s">
        <v>77</v>
      </c>
      <c r="B478" s="80">
        <v>0.0</v>
      </c>
      <c r="C478" s="80">
        <v>0.0</v>
      </c>
      <c r="D478" s="80">
        <v>0.0</v>
      </c>
      <c r="E478" s="80">
        <v>0.0</v>
      </c>
      <c r="F478" s="80">
        <v>0.0</v>
      </c>
      <c r="G478" s="80">
        <v>0.0</v>
      </c>
      <c r="H478" s="80">
        <v>0.0</v>
      </c>
      <c r="I478" s="80">
        <v>0.0</v>
      </c>
      <c r="J478" s="80">
        <v>0.0</v>
      </c>
      <c r="K478" s="80">
        <v>0.0</v>
      </c>
      <c r="L478" s="80">
        <v>0.0</v>
      </c>
      <c r="M478" s="80">
        <v>0.0</v>
      </c>
      <c r="N478" s="80">
        <v>0.0</v>
      </c>
      <c r="O478" s="80">
        <v>0.0</v>
      </c>
      <c r="P478" s="80">
        <v>0.0</v>
      </c>
      <c r="Q478" s="80">
        <v>0.0</v>
      </c>
      <c r="R478" s="80">
        <v>0.0</v>
      </c>
      <c r="S478" s="80">
        <v>0.0</v>
      </c>
      <c r="T478" s="80">
        <v>0.0</v>
      </c>
      <c r="U478" s="80">
        <v>0.0</v>
      </c>
      <c r="V478" s="80">
        <v>0.0</v>
      </c>
      <c r="W478" s="80">
        <v>0.0</v>
      </c>
      <c r="X478" s="80">
        <v>0.0</v>
      </c>
      <c r="Y478" s="80">
        <v>0.0</v>
      </c>
      <c r="Z478" s="80">
        <v>0.0</v>
      </c>
    </row>
    <row r="479" ht="15.75" customHeight="1">
      <c r="A479" s="81" t="s">
        <v>40</v>
      </c>
      <c r="B479" s="82">
        <v>3.0</v>
      </c>
      <c r="C479" s="82">
        <v>3.0</v>
      </c>
      <c r="D479" s="82">
        <v>9.0</v>
      </c>
      <c r="E479" s="82">
        <v>7.0</v>
      </c>
      <c r="F479" s="80">
        <v>0.0</v>
      </c>
      <c r="G479" s="80">
        <v>0.0</v>
      </c>
      <c r="H479" s="80">
        <v>0.0</v>
      </c>
      <c r="I479" s="80">
        <v>0.0</v>
      </c>
      <c r="J479" s="80">
        <v>0.0</v>
      </c>
      <c r="K479" s="80">
        <v>0.0</v>
      </c>
      <c r="L479" s="80">
        <v>0.0</v>
      </c>
      <c r="M479" s="80">
        <v>0.0</v>
      </c>
      <c r="N479" s="80">
        <v>0.0</v>
      </c>
      <c r="O479" s="80">
        <v>0.0</v>
      </c>
      <c r="P479" s="80">
        <v>0.0</v>
      </c>
      <c r="Q479" s="80">
        <v>0.0</v>
      </c>
      <c r="R479" s="80">
        <v>0.0</v>
      </c>
      <c r="S479" s="80">
        <v>0.0</v>
      </c>
      <c r="T479" s="80">
        <v>0.0</v>
      </c>
      <c r="U479" s="80">
        <v>0.0</v>
      </c>
      <c r="V479" s="80">
        <v>0.0</v>
      </c>
      <c r="W479" s="80">
        <v>0.0</v>
      </c>
      <c r="X479" s="80">
        <v>0.0</v>
      </c>
      <c r="Y479" s="80">
        <v>0.0</v>
      </c>
      <c r="Z479" s="82">
        <v>4.0</v>
      </c>
    </row>
    <row r="480" ht="15.75" customHeight="1">
      <c r="A480" s="49" t="s">
        <v>436</v>
      </c>
      <c r="B480" s="80">
        <v>0.0</v>
      </c>
      <c r="C480" s="80">
        <v>0.0</v>
      </c>
      <c r="D480" s="80">
        <v>0.0</v>
      </c>
      <c r="E480" s="80">
        <v>0.0</v>
      </c>
      <c r="F480" s="80">
        <v>0.0</v>
      </c>
      <c r="G480" s="80">
        <v>0.0</v>
      </c>
      <c r="H480" s="80">
        <v>0.0</v>
      </c>
      <c r="I480" s="80">
        <v>0.0</v>
      </c>
      <c r="J480" s="80">
        <v>0.0</v>
      </c>
      <c r="K480" s="80">
        <v>0.0</v>
      </c>
      <c r="L480" s="80">
        <v>0.0</v>
      </c>
      <c r="M480" s="80">
        <v>0.0</v>
      </c>
      <c r="N480" s="80">
        <v>0.0</v>
      </c>
      <c r="O480" s="80">
        <v>0.0</v>
      </c>
      <c r="P480" s="80">
        <v>0.0</v>
      </c>
      <c r="Q480" s="80">
        <v>0.0</v>
      </c>
      <c r="R480" s="80">
        <v>0.0</v>
      </c>
      <c r="S480" s="80">
        <v>0.0</v>
      </c>
      <c r="T480" s="80">
        <v>0.0</v>
      </c>
      <c r="U480" s="80">
        <v>0.0</v>
      </c>
      <c r="V480" s="80">
        <v>0.0</v>
      </c>
      <c r="W480" s="80">
        <v>0.0</v>
      </c>
      <c r="X480" s="80">
        <v>0.0</v>
      </c>
      <c r="Y480" s="80">
        <v>0.0</v>
      </c>
      <c r="Z480" s="80">
        <v>0.0</v>
      </c>
    </row>
    <row r="481" ht="15.75" customHeight="1">
      <c r="A481" s="81" t="s">
        <v>633</v>
      </c>
      <c r="B481" s="82">
        <v>7.0</v>
      </c>
      <c r="C481" s="80">
        <v>0.0</v>
      </c>
      <c r="D481" s="82">
        <v>2.0</v>
      </c>
      <c r="E481" s="82">
        <v>3.0</v>
      </c>
      <c r="F481" s="80">
        <v>0.0</v>
      </c>
      <c r="G481" s="80">
        <v>0.0</v>
      </c>
      <c r="H481" s="80">
        <v>0.0</v>
      </c>
      <c r="I481" s="80">
        <v>0.0</v>
      </c>
      <c r="J481" s="80">
        <v>0.0</v>
      </c>
      <c r="K481" s="80">
        <v>0.0</v>
      </c>
      <c r="L481" s="80">
        <v>0.0</v>
      </c>
      <c r="M481" s="80">
        <v>0.0</v>
      </c>
      <c r="N481" s="80">
        <v>0.0</v>
      </c>
      <c r="O481" s="80">
        <v>0.0</v>
      </c>
      <c r="P481" s="80">
        <v>0.0</v>
      </c>
      <c r="Q481" s="80">
        <v>0.0</v>
      </c>
      <c r="R481" s="80">
        <v>0.0</v>
      </c>
      <c r="S481" s="80">
        <v>0.0</v>
      </c>
      <c r="T481" s="80">
        <v>0.0</v>
      </c>
      <c r="U481" s="80">
        <v>0.0</v>
      </c>
      <c r="V481" s="80">
        <v>0.0</v>
      </c>
      <c r="W481" s="80">
        <v>0.0</v>
      </c>
      <c r="X481" s="80">
        <v>0.0</v>
      </c>
      <c r="Y481" s="80">
        <v>0.0</v>
      </c>
      <c r="Z481" s="82">
        <v>3.0</v>
      </c>
    </row>
    <row r="482" ht="15.75" customHeight="1">
      <c r="A482" s="49" t="s">
        <v>872</v>
      </c>
      <c r="B482" s="80">
        <v>0.0</v>
      </c>
      <c r="C482" s="80">
        <v>0.0</v>
      </c>
      <c r="D482" s="80">
        <v>0.0</v>
      </c>
      <c r="E482" s="80">
        <v>0.0</v>
      </c>
      <c r="F482" s="80">
        <v>0.0</v>
      </c>
      <c r="G482" s="80">
        <v>0.0</v>
      </c>
      <c r="H482" s="80">
        <v>0.0</v>
      </c>
      <c r="I482" s="80">
        <v>0.0</v>
      </c>
      <c r="J482" s="80">
        <v>0.0</v>
      </c>
      <c r="K482" s="80">
        <v>0.0</v>
      </c>
      <c r="L482" s="80">
        <v>0.0</v>
      </c>
      <c r="M482" s="80">
        <v>0.0</v>
      </c>
      <c r="N482" s="80">
        <v>0.0</v>
      </c>
      <c r="O482" s="80">
        <v>0.0</v>
      </c>
      <c r="P482" s="80">
        <v>0.0</v>
      </c>
      <c r="Q482" s="80">
        <v>0.0</v>
      </c>
      <c r="R482" s="80">
        <v>0.0</v>
      </c>
      <c r="S482" s="80">
        <v>0.0</v>
      </c>
      <c r="T482" s="80">
        <v>0.0</v>
      </c>
      <c r="U482" s="80">
        <v>0.0</v>
      </c>
      <c r="V482" s="80">
        <v>0.0</v>
      </c>
      <c r="W482" s="80">
        <v>0.0</v>
      </c>
      <c r="X482" s="80">
        <v>0.0</v>
      </c>
      <c r="Y482" s="80">
        <v>0.0</v>
      </c>
      <c r="Z482" s="80">
        <v>0.0</v>
      </c>
    </row>
    <row r="483" ht="15.75" customHeight="1">
      <c r="A483" s="49" t="s">
        <v>96</v>
      </c>
      <c r="B483" s="80">
        <v>0.0</v>
      </c>
      <c r="C483" s="80">
        <v>0.0</v>
      </c>
      <c r="D483" s="80">
        <v>0.0</v>
      </c>
      <c r="E483" s="80">
        <v>0.0</v>
      </c>
      <c r="F483" s="80">
        <v>0.0</v>
      </c>
      <c r="G483" s="80">
        <v>0.0</v>
      </c>
      <c r="H483" s="80">
        <v>0.0</v>
      </c>
      <c r="I483" s="80">
        <v>0.0</v>
      </c>
      <c r="J483" s="80">
        <v>0.0</v>
      </c>
      <c r="K483" s="80">
        <v>0.0</v>
      </c>
      <c r="L483" s="80">
        <v>0.0</v>
      </c>
      <c r="M483" s="80">
        <v>0.0</v>
      </c>
      <c r="N483" s="80">
        <v>0.0</v>
      </c>
      <c r="O483" s="80">
        <v>0.0</v>
      </c>
      <c r="P483" s="80">
        <v>0.0</v>
      </c>
      <c r="Q483" s="80">
        <v>0.0</v>
      </c>
      <c r="R483" s="80">
        <v>0.0</v>
      </c>
      <c r="S483" s="80">
        <v>0.0</v>
      </c>
      <c r="T483" s="80">
        <v>0.0</v>
      </c>
      <c r="U483" s="80">
        <v>0.0</v>
      </c>
      <c r="V483" s="80">
        <v>0.0</v>
      </c>
      <c r="W483" s="80">
        <v>0.0</v>
      </c>
      <c r="X483" s="80">
        <v>0.0</v>
      </c>
      <c r="Y483" s="80">
        <v>0.0</v>
      </c>
      <c r="Z483" s="80">
        <v>0.0</v>
      </c>
    </row>
    <row r="484" ht="15.75" customHeight="1">
      <c r="A484" s="49" t="s">
        <v>28</v>
      </c>
      <c r="B484" s="80">
        <v>0.0</v>
      </c>
      <c r="C484" s="80">
        <v>0.0</v>
      </c>
      <c r="D484" s="80">
        <v>0.0</v>
      </c>
      <c r="E484" s="80">
        <v>0.0</v>
      </c>
      <c r="F484" s="80">
        <v>0.0</v>
      </c>
      <c r="G484" s="80">
        <v>0.0</v>
      </c>
      <c r="H484" s="80">
        <v>0.0</v>
      </c>
      <c r="I484" s="80">
        <v>0.0</v>
      </c>
      <c r="J484" s="80">
        <v>0.0</v>
      </c>
      <c r="K484" s="80">
        <v>0.0</v>
      </c>
      <c r="L484" s="80">
        <v>0.0</v>
      </c>
      <c r="M484" s="80">
        <v>0.0</v>
      </c>
      <c r="N484" s="80">
        <v>0.0</v>
      </c>
      <c r="O484" s="80">
        <v>0.0</v>
      </c>
      <c r="P484" s="80">
        <v>0.0</v>
      </c>
      <c r="Q484" s="80">
        <v>0.0</v>
      </c>
      <c r="R484" s="80">
        <v>0.0</v>
      </c>
      <c r="S484" s="80">
        <v>0.0</v>
      </c>
      <c r="T484" s="80">
        <v>0.0</v>
      </c>
      <c r="U484" s="80">
        <v>0.0</v>
      </c>
      <c r="V484" s="80">
        <v>0.0</v>
      </c>
      <c r="W484" s="80">
        <v>0.0</v>
      </c>
      <c r="X484" s="80">
        <v>0.0</v>
      </c>
      <c r="Y484" s="80">
        <v>0.0</v>
      </c>
      <c r="Z484" s="80">
        <v>0.0</v>
      </c>
    </row>
    <row r="485" ht="15.75" customHeight="1">
      <c r="A485" s="49" t="s">
        <v>122</v>
      </c>
      <c r="B485" s="80">
        <v>0.0</v>
      </c>
      <c r="C485" s="80">
        <v>0.0</v>
      </c>
      <c r="D485" s="80">
        <v>0.0</v>
      </c>
      <c r="E485" s="80">
        <v>0.0</v>
      </c>
      <c r="F485" s="80">
        <v>0.0</v>
      </c>
      <c r="G485" s="80">
        <v>0.0</v>
      </c>
      <c r="H485" s="80">
        <v>0.0</v>
      </c>
      <c r="I485" s="80">
        <v>0.0</v>
      </c>
      <c r="J485" s="80">
        <v>0.0</v>
      </c>
      <c r="K485" s="80">
        <v>0.0</v>
      </c>
      <c r="L485" s="80">
        <v>0.0</v>
      </c>
      <c r="M485" s="80">
        <v>0.0</v>
      </c>
      <c r="N485" s="80">
        <v>0.0</v>
      </c>
      <c r="O485" s="80">
        <v>0.0</v>
      </c>
      <c r="P485" s="80">
        <v>0.0</v>
      </c>
      <c r="Q485" s="80">
        <v>0.0</v>
      </c>
      <c r="R485" s="80">
        <v>0.0</v>
      </c>
      <c r="S485" s="80">
        <v>0.0</v>
      </c>
      <c r="T485" s="80">
        <v>0.0</v>
      </c>
      <c r="U485" s="80">
        <v>0.0</v>
      </c>
      <c r="V485" s="80">
        <v>0.0</v>
      </c>
      <c r="W485" s="80">
        <v>0.0</v>
      </c>
      <c r="X485" s="80">
        <v>0.0</v>
      </c>
      <c r="Y485" s="80">
        <v>0.0</v>
      </c>
      <c r="Z485" s="80">
        <v>0.0</v>
      </c>
    </row>
    <row r="486" ht="15.75" customHeight="1">
      <c r="A486" s="49" t="s">
        <v>61</v>
      </c>
      <c r="B486" s="80">
        <v>0.0</v>
      </c>
      <c r="C486" s="80">
        <v>0.0</v>
      </c>
      <c r="D486" s="80">
        <v>0.0</v>
      </c>
      <c r="E486" s="80">
        <v>0.0</v>
      </c>
      <c r="F486" s="80">
        <v>0.0</v>
      </c>
      <c r="G486" s="80">
        <v>0.0</v>
      </c>
      <c r="H486" s="80">
        <v>0.0</v>
      </c>
      <c r="I486" s="80">
        <v>0.0</v>
      </c>
      <c r="J486" s="80">
        <v>0.0</v>
      </c>
      <c r="K486" s="80">
        <v>0.0</v>
      </c>
      <c r="L486" s="80">
        <v>0.0</v>
      </c>
      <c r="M486" s="80">
        <v>0.0</v>
      </c>
      <c r="N486" s="80">
        <v>0.0</v>
      </c>
      <c r="O486" s="80">
        <v>0.0</v>
      </c>
      <c r="P486" s="80">
        <v>0.0</v>
      </c>
      <c r="Q486" s="80">
        <v>0.0</v>
      </c>
      <c r="R486" s="80">
        <v>0.0</v>
      </c>
      <c r="S486" s="80">
        <v>0.0</v>
      </c>
      <c r="T486" s="80">
        <v>0.0</v>
      </c>
      <c r="U486" s="80">
        <v>0.0</v>
      </c>
      <c r="V486" s="80">
        <v>0.0</v>
      </c>
      <c r="W486" s="80">
        <v>0.0</v>
      </c>
      <c r="X486" s="80">
        <v>0.0</v>
      </c>
      <c r="Y486" s="80">
        <v>0.0</v>
      </c>
      <c r="Z486" s="80">
        <v>0.0</v>
      </c>
    </row>
    <row r="487" ht="15.75" customHeight="1">
      <c r="A487" s="49" t="s">
        <v>566</v>
      </c>
      <c r="B487" s="80">
        <v>0.0</v>
      </c>
      <c r="C487" s="80">
        <v>0.0</v>
      </c>
      <c r="D487" s="80">
        <v>0.0</v>
      </c>
      <c r="E487" s="80">
        <v>0.0</v>
      </c>
      <c r="F487" s="80">
        <v>0.0</v>
      </c>
      <c r="G487" s="80">
        <v>0.0</v>
      </c>
      <c r="H487" s="80">
        <v>0.0</v>
      </c>
      <c r="I487" s="80">
        <v>0.0</v>
      </c>
      <c r="J487" s="80">
        <v>0.0</v>
      </c>
      <c r="K487" s="80">
        <v>0.0</v>
      </c>
      <c r="L487" s="80">
        <v>0.0</v>
      </c>
      <c r="M487" s="80">
        <v>0.0</v>
      </c>
      <c r="N487" s="80">
        <v>0.0</v>
      </c>
      <c r="O487" s="80">
        <v>0.0</v>
      </c>
      <c r="P487" s="80">
        <v>0.0</v>
      </c>
      <c r="Q487" s="80">
        <v>0.0</v>
      </c>
      <c r="R487" s="80">
        <v>0.0</v>
      </c>
      <c r="S487" s="80">
        <v>0.0</v>
      </c>
      <c r="T487" s="80">
        <v>0.0</v>
      </c>
      <c r="U487" s="80">
        <v>0.0</v>
      </c>
      <c r="V487" s="80">
        <v>0.0</v>
      </c>
      <c r="W487" s="80">
        <v>0.0</v>
      </c>
      <c r="X487" s="80">
        <v>0.0</v>
      </c>
      <c r="Y487" s="80">
        <v>0.0</v>
      </c>
      <c r="Z487" s="80">
        <v>0.0</v>
      </c>
    </row>
    <row r="488" ht="15.75" customHeight="1">
      <c r="A488" s="49" t="s">
        <v>140</v>
      </c>
      <c r="B488" s="80">
        <v>0.0</v>
      </c>
      <c r="C488" s="80">
        <v>0.0</v>
      </c>
      <c r="D488" s="80">
        <v>0.0</v>
      </c>
      <c r="E488" s="80">
        <v>0.0</v>
      </c>
      <c r="F488" s="80">
        <v>0.0</v>
      </c>
      <c r="G488" s="80">
        <v>0.0</v>
      </c>
      <c r="H488" s="80">
        <v>0.0</v>
      </c>
      <c r="I488" s="80">
        <v>0.0</v>
      </c>
      <c r="J488" s="80">
        <v>0.0</v>
      </c>
      <c r="K488" s="80">
        <v>0.0</v>
      </c>
      <c r="L488" s="80">
        <v>0.0</v>
      </c>
      <c r="M488" s="80">
        <v>0.0</v>
      </c>
      <c r="N488" s="80">
        <v>0.0</v>
      </c>
      <c r="O488" s="80">
        <v>0.0</v>
      </c>
      <c r="P488" s="80">
        <v>0.0</v>
      </c>
      <c r="Q488" s="80">
        <v>0.0</v>
      </c>
      <c r="R488" s="80">
        <v>0.0</v>
      </c>
      <c r="S488" s="80">
        <v>0.0</v>
      </c>
      <c r="T488" s="80">
        <v>0.0</v>
      </c>
      <c r="U488" s="80">
        <v>0.0</v>
      </c>
      <c r="V488" s="80">
        <v>0.0</v>
      </c>
      <c r="W488" s="80">
        <v>0.0</v>
      </c>
      <c r="X488" s="80">
        <v>0.0</v>
      </c>
      <c r="Y488" s="80">
        <v>0.0</v>
      </c>
      <c r="Z488" s="80">
        <v>0.0</v>
      </c>
    </row>
    <row r="489" ht="15.75" customHeight="1">
      <c r="A489" s="49" t="s">
        <v>52</v>
      </c>
      <c r="B489" s="80">
        <v>0.0</v>
      </c>
      <c r="C489" s="80">
        <v>0.0</v>
      </c>
      <c r="D489" s="80">
        <v>0.0</v>
      </c>
      <c r="E489" s="80">
        <v>0.0</v>
      </c>
      <c r="F489" s="80">
        <v>0.0</v>
      </c>
      <c r="G489" s="80">
        <v>0.0</v>
      </c>
      <c r="H489" s="80">
        <v>0.0</v>
      </c>
      <c r="I489" s="80">
        <v>0.0</v>
      </c>
      <c r="J489" s="80">
        <v>0.0</v>
      </c>
      <c r="K489" s="80">
        <v>0.0</v>
      </c>
      <c r="L489" s="80">
        <v>0.0</v>
      </c>
      <c r="M489" s="80">
        <v>0.0</v>
      </c>
      <c r="N489" s="80">
        <v>0.0</v>
      </c>
      <c r="O489" s="80">
        <v>0.0</v>
      </c>
      <c r="P489" s="80">
        <v>0.0</v>
      </c>
      <c r="Q489" s="80">
        <v>0.0</v>
      </c>
      <c r="R489" s="80">
        <v>0.0</v>
      </c>
      <c r="S489" s="80">
        <v>0.0</v>
      </c>
      <c r="T489" s="80">
        <v>0.0</v>
      </c>
      <c r="U489" s="80">
        <v>0.0</v>
      </c>
      <c r="V489" s="80">
        <v>0.0</v>
      </c>
      <c r="W489" s="80">
        <v>0.0</v>
      </c>
      <c r="X489" s="80">
        <v>0.0</v>
      </c>
      <c r="Y489" s="80">
        <v>0.0</v>
      </c>
      <c r="Z489" s="80">
        <v>0.0</v>
      </c>
    </row>
    <row r="490" ht="15.75" customHeight="1"/>
    <row r="491" ht="15.75" customHeight="1"/>
    <row r="492" ht="15.75" customHeight="1">
      <c r="A492" s="56" t="s">
        <v>48</v>
      </c>
    </row>
    <row r="493" ht="15.75" customHeight="1">
      <c r="B493" s="78" t="s">
        <v>30</v>
      </c>
      <c r="C493" s="66"/>
      <c r="D493" s="66"/>
      <c r="E493" s="66"/>
      <c r="F493" s="66"/>
      <c r="G493" s="66"/>
      <c r="H493" s="66"/>
      <c r="I493" s="67"/>
      <c r="J493" s="79" t="s">
        <v>53</v>
      </c>
      <c r="K493" s="66"/>
      <c r="L493" s="66"/>
      <c r="M493" s="66"/>
      <c r="N493" s="66"/>
      <c r="O493" s="66"/>
      <c r="P493" s="66"/>
      <c r="Q493" s="67"/>
      <c r="R493" s="78" t="s">
        <v>124</v>
      </c>
      <c r="S493" s="66"/>
      <c r="T493" s="66"/>
      <c r="U493" s="66"/>
      <c r="V493" s="66"/>
      <c r="W493" s="66"/>
      <c r="X493" s="66"/>
      <c r="Y493" s="67"/>
    </row>
    <row r="494" ht="15.75" customHeight="1">
      <c r="A494" s="80" t="s">
        <v>981</v>
      </c>
      <c r="B494" s="80" t="s">
        <v>24</v>
      </c>
      <c r="C494" s="80" t="s">
        <v>36</v>
      </c>
      <c r="D494" s="80" t="s">
        <v>49</v>
      </c>
      <c r="E494" s="80" t="s">
        <v>59</v>
      </c>
      <c r="F494" s="80" t="s">
        <v>43</v>
      </c>
      <c r="G494" s="80" t="s">
        <v>634</v>
      </c>
      <c r="H494" s="80" t="s">
        <v>759</v>
      </c>
      <c r="I494" s="80" t="s">
        <v>79</v>
      </c>
      <c r="J494" s="80" t="s">
        <v>24</v>
      </c>
      <c r="K494" s="80" t="s">
        <v>36</v>
      </c>
      <c r="L494" s="80" t="s">
        <v>49</v>
      </c>
      <c r="M494" s="80" t="s">
        <v>59</v>
      </c>
      <c r="N494" s="80" t="s">
        <v>43</v>
      </c>
      <c r="O494" s="80" t="s">
        <v>634</v>
      </c>
      <c r="P494" s="80" t="s">
        <v>759</v>
      </c>
      <c r="Q494" s="80" t="s">
        <v>79</v>
      </c>
      <c r="R494" s="80" t="s">
        <v>24</v>
      </c>
      <c r="S494" s="80" t="s">
        <v>36</v>
      </c>
      <c r="T494" s="80" t="s">
        <v>49</v>
      </c>
      <c r="U494" s="80" t="s">
        <v>59</v>
      </c>
      <c r="V494" s="80" t="s">
        <v>43</v>
      </c>
      <c r="W494" s="80" t="s">
        <v>634</v>
      </c>
      <c r="X494" s="80" t="s">
        <v>759</v>
      </c>
      <c r="Y494" s="80" t="s">
        <v>79</v>
      </c>
      <c r="Z494" s="80" t="s">
        <v>982</v>
      </c>
    </row>
    <row r="495" ht="15.75" customHeight="1">
      <c r="A495" s="49" t="s">
        <v>77</v>
      </c>
      <c r="B495" s="80">
        <v>0.0</v>
      </c>
      <c r="C495" s="80">
        <v>0.0</v>
      </c>
      <c r="D495" s="80">
        <v>0.0</v>
      </c>
      <c r="E495" s="80">
        <v>0.0</v>
      </c>
      <c r="F495" s="80">
        <v>0.0</v>
      </c>
      <c r="G495" s="80">
        <v>0.0</v>
      </c>
      <c r="H495" s="80">
        <v>0.0</v>
      </c>
      <c r="I495" s="80">
        <v>0.0</v>
      </c>
      <c r="J495" s="80">
        <v>0.0</v>
      </c>
      <c r="K495" s="80">
        <v>0.0</v>
      </c>
      <c r="L495" s="80">
        <v>0.0</v>
      </c>
      <c r="M495" s="80">
        <v>0.0</v>
      </c>
      <c r="N495" s="80">
        <v>0.0</v>
      </c>
      <c r="O495" s="80">
        <v>0.0</v>
      </c>
      <c r="P495" s="80">
        <v>0.0</v>
      </c>
      <c r="Q495" s="80">
        <v>0.0</v>
      </c>
      <c r="R495" s="80">
        <v>0.0</v>
      </c>
      <c r="S495" s="80">
        <v>0.0</v>
      </c>
      <c r="T495" s="80">
        <v>0.0</v>
      </c>
      <c r="U495" s="80">
        <v>0.0</v>
      </c>
      <c r="V495" s="80">
        <v>0.0</v>
      </c>
      <c r="W495" s="80">
        <v>0.0</v>
      </c>
      <c r="X495" s="80">
        <v>0.0</v>
      </c>
      <c r="Y495" s="80">
        <v>0.0</v>
      </c>
      <c r="Z495" s="80">
        <v>0.0</v>
      </c>
    </row>
    <row r="496" ht="15.75" customHeight="1">
      <c r="A496" s="49" t="s">
        <v>40</v>
      </c>
      <c r="B496" s="80">
        <v>0.0</v>
      </c>
      <c r="C496" s="80">
        <v>0.0</v>
      </c>
      <c r="D496" s="80">
        <v>0.0</v>
      </c>
      <c r="E496" s="80">
        <v>0.0</v>
      </c>
      <c r="F496" s="80">
        <v>0.0</v>
      </c>
      <c r="G496" s="80">
        <v>0.0</v>
      </c>
      <c r="H496" s="80">
        <v>0.0</v>
      </c>
      <c r="I496" s="80">
        <v>0.0</v>
      </c>
      <c r="J496" s="80">
        <v>0.0</v>
      </c>
      <c r="K496" s="80">
        <v>0.0</v>
      </c>
      <c r="L496" s="80">
        <v>0.0</v>
      </c>
      <c r="M496" s="80">
        <v>0.0</v>
      </c>
      <c r="N496" s="80">
        <v>0.0</v>
      </c>
      <c r="O496" s="80">
        <v>0.0</v>
      </c>
      <c r="P496" s="80">
        <v>0.0</v>
      </c>
      <c r="Q496" s="80">
        <v>0.0</v>
      </c>
      <c r="R496" s="80">
        <v>0.0</v>
      </c>
      <c r="S496" s="80">
        <v>0.0</v>
      </c>
      <c r="T496" s="80">
        <v>0.0</v>
      </c>
      <c r="U496" s="80">
        <v>0.0</v>
      </c>
      <c r="V496" s="80">
        <v>0.0</v>
      </c>
      <c r="W496" s="80">
        <v>0.0</v>
      </c>
      <c r="X496" s="80">
        <v>0.0</v>
      </c>
      <c r="Y496" s="80">
        <v>0.0</v>
      </c>
      <c r="Z496" s="80">
        <v>0.0</v>
      </c>
    </row>
    <row r="497" ht="15.75" customHeight="1">
      <c r="A497" s="49" t="s">
        <v>436</v>
      </c>
      <c r="B497" s="80">
        <v>0.0</v>
      </c>
      <c r="C497" s="80">
        <v>0.0</v>
      </c>
      <c r="D497" s="80">
        <v>0.0</v>
      </c>
      <c r="E497" s="80">
        <v>0.0</v>
      </c>
      <c r="F497" s="80">
        <v>0.0</v>
      </c>
      <c r="G497" s="80">
        <v>0.0</v>
      </c>
      <c r="H497" s="80">
        <v>0.0</v>
      </c>
      <c r="I497" s="80">
        <v>0.0</v>
      </c>
      <c r="J497" s="80">
        <v>0.0</v>
      </c>
      <c r="K497" s="80">
        <v>0.0</v>
      </c>
      <c r="L497" s="80">
        <v>0.0</v>
      </c>
      <c r="M497" s="80">
        <v>0.0</v>
      </c>
      <c r="N497" s="80">
        <v>0.0</v>
      </c>
      <c r="O497" s="80">
        <v>0.0</v>
      </c>
      <c r="P497" s="80">
        <v>0.0</v>
      </c>
      <c r="Q497" s="80">
        <v>0.0</v>
      </c>
      <c r="R497" s="80">
        <v>0.0</v>
      </c>
      <c r="S497" s="80">
        <v>0.0</v>
      </c>
      <c r="T497" s="80">
        <v>0.0</v>
      </c>
      <c r="U497" s="80">
        <v>0.0</v>
      </c>
      <c r="V497" s="80">
        <v>0.0</v>
      </c>
      <c r="W497" s="80">
        <v>0.0</v>
      </c>
      <c r="X497" s="80">
        <v>0.0</v>
      </c>
      <c r="Y497" s="80">
        <v>0.0</v>
      </c>
      <c r="Z497" s="80">
        <v>0.0</v>
      </c>
    </row>
    <row r="498" ht="15.75" customHeight="1">
      <c r="A498" s="49" t="s">
        <v>633</v>
      </c>
      <c r="B498" s="80">
        <v>0.0</v>
      </c>
      <c r="C498" s="80">
        <v>0.0</v>
      </c>
      <c r="D498" s="80">
        <v>0.0</v>
      </c>
      <c r="E498" s="80">
        <v>0.0</v>
      </c>
      <c r="F498" s="80">
        <v>0.0</v>
      </c>
      <c r="G498" s="80">
        <v>0.0</v>
      </c>
      <c r="H498" s="80">
        <v>0.0</v>
      </c>
      <c r="I498" s="80">
        <v>0.0</v>
      </c>
      <c r="J498" s="80">
        <v>0.0</v>
      </c>
      <c r="K498" s="80">
        <v>0.0</v>
      </c>
      <c r="L498" s="80">
        <v>0.0</v>
      </c>
      <c r="M498" s="80">
        <v>0.0</v>
      </c>
      <c r="N498" s="80">
        <v>0.0</v>
      </c>
      <c r="O498" s="80">
        <v>0.0</v>
      </c>
      <c r="P498" s="80">
        <v>0.0</v>
      </c>
      <c r="Q498" s="80">
        <v>0.0</v>
      </c>
      <c r="R498" s="80">
        <v>0.0</v>
      </c>
      <c r="S498" s="80">
        <v>0.0</v>
      </c>
      <c r="T498" s="80">
        <v>0.0</v>
      </c>
      <c r="U498" s="80">
        <v>0.0</v>
      </c>
      <c r="V498" s="80">
        <v>0.0</v>
      </c>
      <c r="W498" s="80">
        <v>0.0</v>
      </c>
      <c r="X498" s="80">
        <v>0.0</v>
      </c>
      <c r="Y498" s="80">
        <v>0.0</v>
      </c>
      <c r="Z498" s="80">
        <v>0.0</v>
      </c>
    </row>
    <row r="499" ht="15.75" customHeight="1">
      <c r="A499" s="49" t="s">
        <v>872</v>
      </c>
      <c r="B499" s="80">
        <v>0.0</v>
      </c>
      <c r="C499" s="80">
        <v>0.0</v>
      </c>
      <c r="D499" s="80">
        <v>0.0</v>
      </c>
      <c r="E499" s="80">
        <v>0.0</v>
      </c>
      <c r="F499" s="80">
        <v>0.0</v>
      </c>
      <c r="G499" s="80">
        <v>0.0</v>
      </c>
      <c r="H499" s="80">
        <v>0.0</v>
      </c>
      <c r="I499" s="80">
        <v>0.0</v>
      </c>
      <c r="J499" s="80">
        <v>0.0</v>
      </c>
      <c r="K499" s="80">
        <v>0.0</v>
      </c>
      <c r="L499" s="80">
        <v>0.0</v>
      </c>
      <c r="M499" s="80">
        <v>0.0</v>
      </c>
      <c r="N499" s="80">
        <v>0.0</v>
      </c>
      <c r="O499" s="80">
        <v>0.0</v>
      </c>
      <c r="P499" s="80">
        <v>0.0</v>
      </c>
      <c r="Q499" s="80">
        <v>0.0</v>
      </c>
      <c r="R499" s="80">
        <v>0.0</v>
      </c>
      <c r="S499" s="80">
        <v>0.0</v>
      </c>
      <c r="T499" s="80">
        <v>0.0</v>
      </c>
      <c r="U499" s="80">
        <v>0.0</v>
      </c>
      <c r="V499" s="80">
        <v>0.0</v>
      </c>
      <c r="W499" s="80">
        <v>0.0</v>
      </c>
      <c r="X499" s="80">
        <v>0.0</v>
      </c>
      <c r="Y499" s="80">
        <v>0.0</v>
      </c>
      <c r="Z499" s="80">
        <v>0.0</v>
      </c>
    </row>
    <row r="500" ht="15.75" customHeight="1">
      <c r="A500" s="49" t="s">
        <v>96</v>
      </c>
      <c r="B500" s="80">
        <v>0.0</v>
      </c>
      <c r="C500" s="80">
        <v>0.0</v>
      </c>
      <c r="D500" s="80">
        <v>0.0</v>
      </c>
      <c r="E500" s="80">
        <v>0.0</v>
      </c>
      <c r="F500" s="80">
        <v>0.0</v>
      </c>
      <c r="G500" s="80">
        <v>0.0</v>
      </c>
      <c r="H500" s="80">
        <v>0.0</v>
      </c>
      <c r="I500" s="80">
        <v>0.0</v>
      </c>
      <c r="J500" s="80">
        <v>0.0</v>
      </c>
      <c r="K500" s="80">
        <v>0.0</v>
      </c>
      <c r="L500" s="80">
        <v>0.0</v>
      </c>
      <c r="M500" s="80">
        <v>0.0</v>
      </c>
      <c r="N500" s="80">
        <v>0.0</v>
      </c>
      <c r="O500" s="80">
        <v>0.0</v>
      </c>
      <c r="P500" s="80">
        <v>0.0</v>
      </c>
      <c r="Q500" s="80">
        <v>0.0</v>
      </c>
      <c r="R500" s="80">
        <v>0.0</v>
      </c>
      <c r="S500" s="80">
        <v>0.0</v>
      </c>
      <c r="T500" s="80">
        <v>0.0</v>
      </c>
      <c r="U500" s="80">
        <v>0.0</v>
      </c>
      <c r="V500" s="80">
        <v>0.0</v>
      </c>
      <c r="W500" s="80">
        <v>0.0</v>
      </c>
      <c r="X500" s="80">
        <v>0.0</v>
      </c>
      <c r="Y500" s="80">
        <v>0.0</v>
      </c>
      <c r="Z500" s="80">
        <v>0.0</v>
      </c>
    </row>
    <row r="501" ht="15.75" customHeight="1">
      <c r="A501" s="49" t="s">
        <v>28</v>
      </c>
      <c r="B501" s="80">
        <v>0.0</v>
      </c>
      <c r="C501" s="80">
        <v>0.0</v>
      </c>
      <c r="D501" s="80">
        <v>0.0</v>
      </c>
      <c r="E501" s="80">
        <v>0.0</v>
      </c>
      <c r="F501" s="80">
        <v>0.0</v>
      </c>
      <c r="G501" s="80">
        <v>0.0</v>
      </c>
      <c r="H501" s="80">
        <v>0.0</v>
      </c>
      <c r="I501" s="80">
        <v>0.0</v>
      </c>
      <c r="J501" s="80">
        <v>0.0</v>
      </c>
      <c r="K501" s="80">
        <v>0.0</v>
      </c>
      <c r="L501" s="80">
        <v>0.0</v>
      </c>
      <c r="M501" s="80">
        <v>0.0</v>
      </c>
      <c r="N501" s="80">
        <v>0.0</v>
      </c>
      <c r="O501" s="80">
        <v>0.0</v>
      </c>
      <c r="P501" s="80">
        <v>0.0</v>
      </c>
      <c r="Q501" s="80">
        <v>0.0</v>
      </c>
      <c r="R501" s="80">
        <v>0.0</v>
      </c>
      <c r="S501" s="80">
        <v>0.0</v>
      </c>
      <c r="T501" s="80">
        <v>0.0</v>
      </c>
      <c r="U501" s="80">
        <v>0.0</v>
      </c>
      <c r="V501" s="80">
        <v>0.0</v>
      </c>
      <c r="W501" s="80">
        <v>0.0</v>
      </c>
      <c r="X501" s="80">
        <v>0.0</v>
      </c>
      <c r="Y501" s="80">
        <v>0.0</v>
      </c>
      <c r="Z501" s="80">
        <v>0.0</v>
      </c>
    </row>
    <row r="502" ht="15.75" customHeight="1">
      <c r="A502" s="49" t="s">
        <v>122</v>
      </c>
      <c r="B502" s="80">
        <v>0.0</v>
      </c>
      <c r="C502" s="80">
        <v>0.0</v>
      </c>
      <c r="D502" s="80">
        <v>0.0</v>
      </c>
      <c r="E502" s="80">
        <v>0.0</v>
      </c>
      <c r="F502" s="80">
        <v>0.0</v>
      </c>
      <c r="G502" s="80">
        <v>0.0</v>
      </c>
      <c r="H502" s="80">
        <v>0.0</v>
      </c>
      <c r="I502" s="80">
        <v>0.0</v>
      </c>
      <c r="J502" s="80">
        <v>0.0</v>
      </c>
      <c r="K502" s="80">
        <v>0.0</v>
      </c>
      <c r="L502" s="80">
        <v>0.0</v>
      </c>
      <c r="M502" s="80">
        <v>0.0</v>
      </c>
      <c r="N502" s="80">
        <v>0.0</v>
      </c>
      <c r="O502" s="80">
        <v>0.0</v>
      </c>
      <c r="P502" s="80">
        <v>0.0</v>
      </c>
      <c r="Q502" s="80">
        <v>0.0</v>
      </c>
      <c r="R502" s="80">
        <v>0.0</v>
      </c>
      <c r="S502" s="80">
        <v>0.0</v>
      </c>
      <c r="T502" s="80">
        <v>0.0</v>
      </c>
      <c r="U502" s="80">
        <v>0.0</v>
      </c>
      <c r="V502" s="80">
        <v>0.0</v>
      </c>
      <c r="W502" s="80">
        <v>0.0</v>
      </c>
      <c r="X502" s="80">
        <v>0.0</v>
      </c>
      <c r="Y502" s="80">
        <v>0.0</v>
      </c>
      <c r="Z502" s="80">
        <v>0.0</v>
      </c>
    </row>
    <row r="503" ht="15.75" customHeight="1">
      <c r="A503" s="49" t="s">
        <v>61</v>
      </c>
      <c r="B503" s="80">
        <v>0.0</v>
      </c>
      <c r="C503" s="80">
        <v>0.0</v>
      </c>
      <c r="D503" s="80">
        <v>0.0</v>
      </c>
      <c r="E503" s="80">
        <v>0.0</v>
      </c>
      <c r="F503" s="80">
        <v>0.0</v>
      </c>
      <c r="G503" s="80">
        <v>0.0</v>
      </c>
      <c r="H503" s="80">
        <v>0.0</v>
      </c>
      <c r="I503" s="80">
        <v>0.0</v>
      </c>
      <c r="J503" s="80">
        <v>0.0</v>
      </c>
      <c r="K503" s="80">
        <v>0.0</v>
      </c>
      <c r="L503" s="80">
        <v>0.0</v>
      </c>
      <c r="M503" s="80">
        <v>0.0</v>
      </c>
      <c r="N503" s="80">
        <v>0.0</v>
      </c>
      <c r="O503" s="80">
        <v>0.0</v>
      </c>
      <c r="P503" s="80">
        <v>0.0</v>
      </c>
      <c r="Q503" s="80">
        <v>0.0</v>
      </c>
      <c r="R503" s="80">
        <v>0.0</v>
      </c>
      <c r="S503" s="80">
        <v>0.0</v>
      </c>
      <c r="T503" s="80">
        <v>0.0</v>
      </c>
      <c r="U503" s="80">
        <v>0.0</v>
      </c>
      <c r="V503" s="80">
        <v>0.0</v>
      </c>
      <c r="W503" s="80">
        <v>0.0</v>
      </c>
      <c r="X503" s="80">
        <v>0.0</v>
      </c>
      <c r="Y503" s="80">
        <v>0.0</v>
      </c>
      <c r="Z503" s="80">
        <v>0.0</v>
      </c>
    </row>
    <row r="504" ht="15.75" customHeight="1">
      <c r="A504" s="81" t="s">
        <v>566</v>
      </c>
      <c r="B504" s="80">
        <v>0.0</v>
      </c>
      <c r="C504" s="80">
        <v>0.0</v>
      </c>
      <c r="D504" s="80">
        <v>0.0</v>
      </c>
      <c r="E504" s="80">
        <v>0.0</v>
      </c>
      <c r="F504" s="80">
        <v>0.0</v>
      </c>
      <c r="G504" s="80">
        <v>0.0</v>
      </c>
      <c r="H504" s="80">
        <v>0.0</v>
      </c>
      <c r="I504" s="80">
        <v>0.0</v>
      </c>
      <c r="J504" s="82">
        <v>3.0</v>
      </c>
      <c r="K504" s="82">
        <v>3.0</v>
      </c>
      <c r="L504" s="82">
        <v>3.0</v>
      </c>
      <c r="M504" s="82">
        <v>4.0</v>
      </c>
      <c r="N504" s="80">
        <v>0.0</v>
      </c>
      <c r="O504" s="80">
        <v>0.0</v>
      </c>
      <c r="P504" s="80">
        <v>0.0</v>
      </c>
      <c r="Q504" s="80">
        <v>0.0</v>
      </c>
      <c r="R504" s="80">
        <v>0.0</v>
      </c>
      <c r="S504" s="80">
        <v>0.0</v>
      </c>
      <c r="T504" s="80">
        <v>0.0</v>
      </c>
      <c r="U504" s="80">
        <v>0.0</v>
      </c>
      <c r="V504" s="80">
        <v>0.0</v>
      </c>
      <c r="W504" s="80">
        <v>0.0</v>
      </c>
      <c r="X504" s="80">
        <v>0.0</v>
      </c>
      <c r="Y504" s="80">
        <v>0.0</v>
      </c>
      <c r="Z504" s="82">
        <v>4.0</v>
      </c>
    </row>
    <row r="505" ht="15.75" customHeight="1">
      <c r="A505" s="81" t="s">
        <v>140</v>
      </c>
      <c r="B505" s="80">
        <v>0.0</v>
      </c>
      <c r="C505" s="80">
        <v>0.0</v>
      </c>
      <c r="D505" s="80">
        <v>0.0</v>
      </c>
      <c r="E505" s="80">
        <v>0.0</v>
      </c>
      <c r="F505" s="80">
        <v>0.0</v>
      </c>
      <c r="G505" s="80">
        <v>0.0</v>
      </c>
      <c r="H505" s="80">
        <v>0.0</v>
      </c>
      <c r="I505" s="80">
        <v>0.0</v>
      </c>
      <c r="J505" s="82">
        <v>2.0</v>
      </c>
      <c r="K505" s="82">
        <v>5.0</v>
      </c>
      <c r="L505" s="82">
        <v>22.0</v>
      </c>
      <c r="M505" s="82">
        <v>7.0</v>
      </c>
      <c r="N505" s="80">
        <v>0.0</v>
      </c>
      <c r="O505" s="80">
        <v>0.0</v>
      </c>
      <c r="P505" s="80">
        <v>0.0</v>
      </c>
      <c r="Q505" s="80">
        <v>0.0</v>
      </c>
      <c r="R505" s="80">
        <v>0.0</v>
      </c>
      <c r="S505" s="80">
        <v>0.0</v>
      </c>
      <c r="T505" s="80">
        <v>0.0</v>
      </c>
      <c r="U505" s="80">
        <v>0.0</v>
      </c>
      <c r="V505" s="80">
        <v>0.0</v>
      </c>
      <c r="W505" s="80">
        <v>0.0</v>
      </c>
      <c r="X505" s="80">
        <v>0.0</v>
      </c>
      <c r="Y505" s="80">
        <v>0.0</v>
      </c>
      <c r="Z505" s="82">
        <v>4.0</v>
      </c>
    </row>
    <row r="506" ht="15.75" customHeight="1">
      <c r="A506" s="81" t="s">
        <v>52</v>
      </c>
      <c r="B506" s="80">
        <v>0.0</v>
      </c>
      <c r="C506" s="80">
        <v>0.0</v>
      </c>
      <c r="D506" s="80">
        <v>0.0</v>
      </c>
      <c r="E506" s="80">
        <v>0.0</v>
      </c>
      <c r="F506" s="80">
        <v>0.0</v>
      </c>
      <c r="G506" s="80">
        <v>0.0</v>
      </c>
      <c r="H506" s="80">
        <v>0.0</v>
      </c>
      <c r="I506" s="80">
        <v>0.0</v>
      </c>
      <c r="J506" s="80">
        <v>0.0</v>
      </c>
      <c r="K506" s="82">
        <v>3.0</v>
      </c>
      <c r="L506" s="82">
        <v>5.0</v>
      </c>
      <c r="M506" s="82">
        <v>1.0</v>
      </c>
      <c r="N506" s="80">
        <v>0.0</v>
      </c>
      <c r="O506" s="80">
        <v>0.0</v>
      </c>
      <c r="P506" s="80">
        <v>0.0</v>
      </c>
      <c r="Q506" s="80">
        <v>0.0</v>
      </c>
      <c r="R506" s="80">
        <v>0.0</v>
      </c>
      <c r="S506" s="80">
        <v>0.0</v>
      </c>
      <c r="T506" s="80">
        <v>0.0</v>
      </c>
      <c r="U506" s="80">
        <v>0.0</v>
      </c>
      <c r="V506" s="80">
        <v>0.0</v>
      </c>
      <c r="W506" s="80">
        <v>0.0</v>
      </c>
      <c r="X506" s="80">
        <v>0.0</v>
      </c>
      <c r="Y506" s="80">
        <v>0.0</v>
      </c>
      <c r="Z506" s="82">
        <v>3.0</v>
      </c>
    </row>
    <row r="507" ht="15.75" customHeight="1"/>
    <row r="508" ht="15.75" customHeight="1"/>
    <row r="509" ht="15.75" customHeight="1"/>
    <row r="510" ht="15.75" customHeight="1">
      <c r="A510" s="56" t="s">
        <v>652</v>
      </c>
    </row>
    <row r="511" ht="15.75" customHeight="1">
      <c r="B511" s="78" t="s">
        <v>30</v>
      </c>
      <c r="C511" s="66"/>
      <c r="D511" s="66"/>
      <c r="E511" s="66"/>
      <c r="F511" s="66"/>
      <c r="G511" s="66"/>
      <c r="H511" s="66"/>
      <c r="I511" s="67"/>
      <c r="J511" s="79" t="s">
        <v>53</v>
      </c>
      <c r="K511" s="66"/>
      <c r="L511" s="66"/>
      <c r="M511" s="66"/>
      <c r="N511" s="66"/>
      <c r="O511" s="66"/>
      <c r="P511" s="66"/>
      <c r="Q511" s="67"/>
      <c r="R511" s="78" t="s">
        <v>124</v>
      </c>
      <c r="S511" s="66"/>
      <c r="T511" s="66"/>
      <c r="U511" s="66"/>
      <c r="V511" s="66"/>
      <c r="W511" s="66"/>
      <c r="X511" s="66"/>
      <c r="Y511" s="67"/>
    </row>
    <row r="512" ht="15.75" customHeight="1">
      <c r="A512" s="80" t="s">
        <v>981</v>
      </c>
      <c r="B512" s="80" t="s">
        <v>24</v>
      </c>
      <c r="C512" s="80" t="s">
        <v>36</v>
      </c>
      <c r="D512" s="80" t="s">
        <v>49</v>
      </c>
      <c r="E512" s="80" t="s">
        <v>59</v>
      </c>
      <c r="F512" s="80" t="s">
        <v>43</v>
      </c>
      <c r="G512" s="80" t="s">
        <v>634</v>
      </c>
      <c r="H512" s="80" t="s">
        <v>759</v>
      </c>
      <c r="I512" s="80" t="s">
        <v>79</v>
      </c>
      <c r="J512" s="80" t="s">
        <v>24</v>
      </c>
      <c r="K512" s="80" t="s">
        <v>36</v>
      </c>
      <c r="L512" s="80" t="s">
        <v>49</v>
      </c>
      <c r="M512" s="80" t="s">
        <v>59</v>
      </c>
      <c r="N512" s="80" t="s">
        <v>43</v>
      </c>
      <c r="O512" s="80" t="s">
        <v>634</v>
      </c>
      <c r="P512" s="80" t="s">
        <v>759</v>
      </c>
      <c r="Q512" s="80" t="s">
        <v>79</v>
      </c>
      <c r="R512" s="80" t="s">
        <v>24</v>
      </c>
      <c r="S512" s="80" t="s">
        <v>36</v>
      </c>
      <c r="T512" s="80" t="s">
        <v>49</v>
      </c>
      <c r="U512" s="80" t="s">
        <v>59</v>
      </c>
      <c r="V512" s="80" t="s">
        <v>43</v>
      </c>
      <c r="W512" s="80" t="s">
        <v>634</v>
      </c>
      <c r="X512" s="80" t="s">
        <v>759</v>
      </c>
      <c r="Y512" s="80" t="s">
        <v>79</v>
      </c>
      <c r="Z512" s="80" t="s">
        <v>982</v>
      </c>
    </row>
    <row r="513" ht="15.75" customHeight="1">
      <c r="A513" s="49" t="s">
        <v>77</v>
      </c>
      <c r="B513" s="80">
        <v>0.0</v>
      </c>
      <c r="C513" s="80">
        <v>0.0</v>
      </c>
      <c r="D513" s="80">
        <v>0.0</v>
      </c>
      <c r="E513" s="80">
        <v>0.0</v>
      </c>
      <c r="F513" s="80">
        <v>0.0</v>
      </c>
      <c r="G513" s="80">
        <v>0.0</v>
      </c>
      <c r="H513" s="80">
        <v>0.0</v>
      </c>
      <c r="I513" s="80">
        <v>0.0</v>
      </c>
      <c r="J513" s="80">
        <v>0.0</v>
      </c>
      <c r="K513" s="80">
        <v>0.0</v>
      </c>
      <c r="L513" s="80">
        <v>0.0</v>
      </c>
      <c r="M513" s="80">
        <v>0.0</v>
      </c>
      <c r="N513" s="80">
        <v>0.0</v>
      </c>
      <c r="O513" s="80">
        <v>0.0</v>
      </c>
      <c r="P513" s="80">
        <v>0.0</v>
      </c>
      <c r="Q513" s="80">
        <v>0.0</v>
      </c>
      <c r="R513" s="80">
        <v>0.0</v>
      </c>
      <c r="S513" s="80">
        <v>0.0</v>
      </c>
      <c r="T513" s="80">
        <v>0.0</v>
      </c>
      <c r="U513" s="80">
        <v>0.0</v>
      </c>
      <c r="V513" s="80">
        <v>0.0</v>
      </c>
      <c r="W513" s="80">
        <v>0.0</v>
      </c>
      <c r="X513" s="80">
        <v>0.0</v>
      </c>
      <c r="Y513" s="80">
        <v>0.0</v>
      </c>
      <c r="Z513" s="80">
        <v>0.0</v>
      </c>
    </row>
    <row r="514" ht="15.75" customHeight="1">
      <c r="A514" s="49" t="s">
        <v>40</v>
      </c>
      <c r="B514" s="80">
        <v>0.0</v>
      </c>
      <c r="C514" s="80">
        <v>0.0</v>
      </c>
      <c r="D514" s="80">
        <v>0.0</v>
      </c>
      <c r="E514" s="80">
        <v>0.0</v>
      </c>
      <c r="F514" s="80">
        <v>0.0</v>
      </c>
      <c r="G514" s="80">
        <v>0.0</v>
      </c>
      <c r="H514" s="80">
        <v>0.0</v>
      </c>
      <c r="I514" s="80">
        <v>0.0</v>
      </c>
      <c r="J514" s="80">
        <v>0.0</v>
      </c>
      <c r="K514" s="80">
        <v>0.0</v>
      </c>
      <c r="L514" s="80">
        <v>0.0</v>
      </c>
      <c r="M514" s="80">
        <v>0.0</v>
      </c>
      <c r="N514" s="80">
        <v>0.0</v>
      </c>
      <c r="O514" s="80">
        <v>0.0</v>
      </c>
      <c r="P514" s="80">
        <v>0.0</v>
      </c>
      <c r="Q514" s="80">
        <v>0.0</v>
      </c>
      <c r="R514" s="80">
        <v>0.0</v>
      </c>
      <c r="S514" s="80">
        <v>0.0</v>
      </c>
      <c r="T514" s="80">
        <v>0.0</v>
      </c>
      <c r="U514" s="80">
        <v>0.0</v>
      </c>
      <c r="V514" s="80">
        <v>0.0</v>
      </c>
      <c r="W514" s="80">
        <v>0.0</v>
      </c>
      <c r="X514" s="80">
        <v>0.0</v>
      </c>
      <c r="Y514" s="80">
        <v>0.0</v>
      </c>
      <c r="Z514" s="80">
        <v>0.0</v>
      </c>
    </row>
    <row r="515" ht="15.75" customHeight="1">
      <c r="A515" s="49" t="s">
        <v>436</v>
      </c>
      <c r="B515" s="80">
        <v>0.0</v>
      </c>
      <c r="C515" s="80">
        <v>0.0</v>
      </c>
      <c r="D515" s="80">
        <v>0.0</v>
      </c>
      <c r="E515" s="80">
        <v>0.0</v>
      </c>
      <c r="F515" s="80">
        <v>0.0</v>
      </c>
      <c r="G515" s="80">
        <v>0.0</v>
      </c>
      <c r="H515" s="80">
        <v>0.0</v>
      </c>
      <c r="I515" s="80">
        <v>0.0</v>
      </c>
      <c r="J515" s="80">
        <v>0.0</v>
      </c>
      <c r="K515" s="80">
        <v>0.0</v>
      </c>
      <c r="L515" s="80">
        <v>0.0</v>
      </c>
      <c r="M515" s="80">
        <v>0.0</v>
      </c>
      <c r="N515" s="80">
        <v>0.0</v>
      </c>
      <c r="O515" s="80">
        <v>0.0</v>
      </c>
      <c r="P515" s="80">
        <v>0.0</v>
      </c>
      <c r="Q515" s="80">
        <v>0.0</v>
      </c>
      <c r="R515" s="80">
        <v>0.0</v>
      </c>
      <c r="S515" s="80">
        <v>0.0</v>
      </c>
      <c r="T515" s="80">
        <v>0.0</v>
      </c>
      <c r="U515" s="80">
        <v>0.0</v>
      </c>
      <c r="V515" s="80">
        <v>0.0</v>
      </c>
      <c r="W515" s="80">
        <v>0.0</v>
      </c>
      <c r="X515" s="80">
        <v>0.0</v>
      </c>
      <c r="Y515" s="80">
        <v>0.0</v>
      </c>
      <c r="Z515" s="80">
        <v>0.0</v>
      </c>
    </row>
    <row r="516" ht="15.75" customHeight="1">
      <c r="A516" s="49" t="s">
        <v>633</v>
      </c>
      <c r="B516" s="80">
        <v>0.0</v>
      </c>
      <c r="C516" s="80">
        <v>0.0</v>
      </c>
      <c r="D516" s="80">
        <v>0.0</v>
      </c>
      <c r="E516" s="80">
        <v>0.0</v>
      </c>
      <c r="F516" s="80">
        <v>0.0</v>
      </c>
      <c r="G516" s="80">
        <v>0.0</v>
      </c>
      <c r="H516" s="80">
        <v>0.0</v>
      </c>
      <c r="I516" s="80">
        <v>0.0</v>
      </c>
      <c r="J516" s="80">
        <v>0.0</v>
      </c>
      <c r="K516" s="80">
        <v>0.0</v>
      </c>
      <c r="L516" s="80">
        <v>0.0</v>
      </c>
      <c r="M516" s="80">
        <v>0.0</v>
      </c>
      <c r="N516" s="80">
        <v>0.0</v>
      </c>
      <c r="O516" s="80">
        <v>0.0</v>
      </c>
      <c r="P516" s="80">
        <v>0.0</v>
      </c>
      <c r="Q516" s="80">
        <v>0.0</v>
      </c>
      <c r="R516" s="80">
        <v>0.0</v>
      </c>
      <c r="S516" s="80">
        <v>0.0</v>
      </c>
      <c r="T516" s="80">
        <v>0.0</v>
      </c>
      <c r="U516" s="80">
        <v>0.0</v>
      </c>
      <c r="V516" s="80">
        <v>0.0</v>
      </c>
      <c r="W516" s="80">
        <v>0.0</v>
      </c>
      <c r="X516" s="80">
        <v>0.0</v>
      </c>
      <c r="Y516" s="80">
        <v>0.0</v>
      </c>
      <c r="Z516" s="80">
        <v>0.0</v>
      </c>
    </row>
    <row r="517" ht="15.75" customHeight="1">
      <c r="A517" s="49" t="s">
        <v>872</v>
      </c>
      <c r="B517" s="80">
        <v>0.0</v>
      </c>
      <c r="C517" s="80">
        <v>0.0</v>
      </c>
      <c r="D517" s="80">
        <v>0.0</v>
      </c>
      <c r="E517" s="80">
        <v>0.0</v>
      </c>
      <c r="F517" s="80">
        <v>0.0</v>
      </c>
      <c r="G517" s="80">
        <v>0.0</v>
      </c>
      <c r="H517" s="80">
        <v>0.0</v>
      </c>
      <c r="I517" s="80">
        <v>0.0</v>
      </c>
      <c r="J517" s="80">
        <v>0.0</v>
      </c>
      <c r="K517" s="80">
        <v>0.0</v>
      </c>
      <c r="L517" s="80">
        <v>0.0</v>
      </c>
      <c r="M517" s="80">
        <v>0.0</v>
      </c>
      <c r="N517" s="80">
        <v>0.0</v>
      </c>
      <c r="O517" s="80">
        <v>0.0</v>
      </c>
      <c r="P517" s="80">
        <v>0.0</v>
      </c>
      <c r="Q517" s="80">
        <v>0.0</v>
      </c>
      <c r="R517" s="80">
        <v>0.0</v>
      </c>
      <c r="S517" s="80">
        <v>0.0</v>
      </c>
      <c r="T517" s="80">
        <v>0.0</v>
      </c>
      <c r="U517" s="80">
        <v>0.0</v>
      </c>
      <c r="V517" s="80">
        <v>0.0</v>
      </c>
      <c r="W517" s="80">
        <v>0.0</v>
      </c>
      <c r="X517" s="80">
        <v>0.0</v>
      </c>
      <c r="Y517" s="80">
        <v>0.0</v>
      </c>
      <c r="Z517" s="80">
        <v>0.0</v>
      </c>
    </row>
    <row r="518" ht="15.75" customHeight="1">
      <c r="A518" s="49" t="s">
        <v>96</v>
      </c>
      <c r="B518" s="80">
        <v>0.0</v>
      </c>
      <c r="C518" s="80">
        <v>0.0</v>
      </c>
      <c r="D518" s="80">
        <v>0.0</v>
      </c>
      <c r="E518" s="80">
        <v>0.0</v>
      </c>
      <c r="F518" s="80">
        <v>0.0</v>
      </c>
      <c r="G518" s="80">
        <v>0.0</v>
      </c>
      <c r="H518" s="80">
        <v>0.0</v>
      </c>
      <c r="I518" s="80">
        <v>0.0</v>
      </c>
      <c r="J518" s="80">
        <v>0.0</v>
      </c>
      <c r="K518" s="80">
        <v>0.0</v>
      </c>
      <c r="L518" s="80">
        <v>0.0</v>
      </c>
      <c r="M518" s="80">
        <v>0.0</v>
      </c>
      <c r="N518" s="80">
        <v>0.0</v>
      </c>
      <c r="O518" s="80">
        <v>0.0</v>
      </c>
      <c r="P518" s="80">
        <v>0.0</v>
      </c>
      <c r="Q518" s="80">
        <v>0.0</v>
      </c>
      <c r="R518" s="80">
        <v>0.0</v>
      </c>
      <c r="S518" s="80">
        <v>0.0</v>
      </c>
      <c r="T518" s="80">
        <v>0.0</v>
      </c>
      <c r="U518" s="80">
        <v>0.0</v>
      </c>
      <c r="V518" s="80">
        <v>0.0</v>
      </c>
      <c r="W518" s="80">
        <v>0.0</v>
      </c>
      <c r="X518" s="80">
        <v>0.0</v>
      </c>
      <c r="Y518" s="80">
        <v>0.0</v>
      </c>
      <c r="Z518" s="80">
        <v>0.0</v>
      </c>
    </row>
    <row r="519" ht="15.75" customHeight="1">
      <c r="A519" s="49" t="s">
        <v>28</v>
      </c>
      <c r="B519" s="80">
        <v>0.0</v>
      </c>
      <c r="C519" s="80">
        <v>0.0</v>
      </c>
      <c r="D519" s="80">
        <v>0.0</v>
      </c>
      <c r="E519" s="80">
        <v>0.0</v>
      </c>
      <c r="F519" s="80">
        <v>0.0</v>
      </c>
      <c r="G519" s="80">
        <v>0.0</v>
      </c>
      <c r="H519" s="80">
        <v>0.0</v>
      </c>
      <c r="I519" s="80">
        <v>0.0</v>
      </c>
      <c r="J519" s="80">
        <v>0.0</v>
      </c>
      <c r="K519" s="80">
        <v>0.0</v>
      </c>
      <c r="L519" s="80">
        <v>0.0</v>
      </c>
      <c r="M519" s="80">
        <v>0.0</v>
      </c>
      <c r="N519" s="80">
        <v>0.0</v>
      </c>
      <c r="O519" s="80">
        <v>0.0</v>
      </c>
      <c r="P519" s="80">
        <v>0.0</v>
      </c>
      <c r="Q519" s="80">
        <v>0.0</v>
      </c>
      <c r="R519" s="80">
        <v>0.0</v>
      </c>
      <c r="S519" s="80">
        <v>0.0</v>
      </c>
      <c r="T519" s="80">
        <v>0.0</v>
      </c>
      <c r="U519" s="80">
        <v>0.0</v>
      </c>
      <c r="V519" s="80">
        <v>0.0</v>
      </c>
      <c r="W519" s="80">
        <v>0.0</v>
      </c>
      <c r="X519" s="80">
        <v>0.0</v>
      </c>
      <c r="Y519" s="80">
        <v>0.0</v>
      </c>
      <c r="Z519" s="80">
        <v>0.0</v>
      </c>
    </row>
    <row r="520" ht="15.75" customHeight="1">
      <c r="A520" s="49" t="s">
        <v>122</v>
      </c>
      <c r="B520" s="80">
        <v>0.0</v>
      </c>
      <c r="C520" s="80">
        <v>0.0</v>
      </c>
      <c r="D520" s="80">
        <v>0.0</v>
      </c>
      <c r="E520" s="80">
        <v>0.0</v>
      </c>
      <c r="F520" s="80">
        <v>0.0</v>
      </c>
      <c r="G520" s="80">
        <v>0.0</v>
      </c>
      <c r="H520" s="80">
        <v>0.0</v>
      </c>
      <c r="I520" s="80">
        <v>0.0</v>
      </c>
      <c r="J520" s="80">
        <v>0.0</v>
      </c>
      <c r="K520" s="80">
        <v>0.0</v>
      </c>
      <c r="L520" s="80">
        <v>0.0</v>
      </c>
      <c r="M520" s="80">
        <v>0.0</v>
      </c>
      <c r="N520" s="80">
        <v>0.0</v>
      </c>
      <c r="O520" s="80">
        <v>0.0</v>
      </c>
      <c r="P520" s="80">
        <v>0.0</v>
      </c>
      <c r="Q520" s="80">
        <v>0.0</v>
      </c>
      <c r="R520" s="80">
        <v>0.0</v>
      </c>
      <c r="S520" s="80">
        <v>0.0</v>
      </c>
      <c r="T520" s="80">
        <v>0.0</v>
      </c>
      <c r="U520" s="80">
        <v>0.0</v>
      </c>
      <c r="V520" s="80">
        <v>0.0</v>
      </c>
      <c r="W520" s="80">
        <v>0.0</v>
      </c>
      <c r="X520" s="80">
        <v>0.0</v>
      </c>
      <c r="Y520" s="80">
        <v>0.0</v>
      </c>
      <c r="Z520" s="80">
        <v>0.0</v>
      </c>
    </row>
    <row r="521" ht="15.75" customHeight="1">
      <c r="A521" s="49" t="s">
        <v>61</v>
      </c>
      <c r="B521" s="80">
        <v>0.0</v>
      </c>
      <c r="C521" s="80">
        <v>0.0</v>
      </c>
      <c r="D521" s="80">
        <v>0.0</v>
      </c>
      <c r="E521" s="80">
        <v>0.0</v>
      </c>
      <c r="F521" s="80">
        <v>0.0</v>
      </c>
      <c r="G521" s="80">
        <v>0.0</v>
      </c>
      <c r="H521" s="80">
        <v>0.0</v>
      </c>
      <c r="I521" s="80">
        <v>0.0</v>
      </c>
      <c r="J521" s="80">
        <v>0.0</v>
      </c>
      <c r="K521" s="80">
        <v>0.0</v>
      </c>
      <c r="L521" s="80">
        <v>0.0</v>
      </c>
      <c r="M521" s="80">
        <v>0.0</v>
      </c>
      <c r="N521" s="80">
        <v>0.0</v>
      </c>
      <c r="O521" s="80">
        <v>0.0</v>
      </c>
      <c r="P521" s="80">
        <v>0.0</v>
      </c>
      <c r="Q521" s="80">
        <v>0.0</v>
      </c>
      <c r="R521" s="80">
        <v>0.0</v>
      </c>
      <c r="S521" s="80">
        <v>0.0</v>
      </c>
      <c r="T521" s="80">
        <v>0.0</v>
      </c>
      <c r="U521" s="80">
        <v>0.0</v>
      </c>
      <c r="V521" s="80">
        <v>0.0</v>
      </c>
      <c r="W521" s="80">
        <v>0.0</v>
      </c>
      <c r="X521" s="80">
        <v>0.0</v>
      </c>
      <c r="Y521" s="80">
        <v>0.0</v>
      </c>
      <c r="Z521" s="80">
        <v>0.0</v>
      </c>
    </row>
    <row r="522" ht="15.75" customHeight="1">
      <c r="A522" s="49" t="s">
        <v>566</v>
      </c>
      <c r="B522" s="80">
        <v>0.0</v>
      </c>
      <c r="C522" s="80">
        <v>0.0</v>
      </c>
      <c r="D522" s="80">
        <v>0.0</v>
      </c>
      <c r="E522" s="80">
        <v>0.0</v>
      </c>
      <c r="F522" s="80">
        <v>0.0</v>
      </c>
      <c r="G522" s="80">
        <v>0.0</v>
      </c>
      <c r="H522" s="80">
        <v>0.0</v>
      </c>
      <c r="I522" s="80">
        <v>0.0</v>
      </c>
      <c r="J522" s="80">
        <v>0.0</v>
      </c>
      <c r="K522" s="80">
        <v>0.0</v>
      </c>
      <c r="L522" s="80">
        <v>0.0</v>
      </c>
      <c r="M522" s="80">
        <v>0.0</v>
      </c>
      <c r="N522" s="80">
        <v>0.0</v>
      </c>
      <c r="O522" s="80">
        <v>0.0</v>
      </c>
      <c r="P522" s="80">
        <v>0.0</v>
      </c>
      <c r="Q522" s="80">
        <v>0.0</v>
      </c>
      <c r="R522" s="80">
        <v>0.0</v>
      </c>
      <c r="S522" s="80">
        <v>0.0</v>
      </c>
      <c r="T522" s="80">
        <v>0.0</v>
      </c>
      <c r="U522" s="80">
        <v>0.0</v>
      </c>
      <c r="V522" s="80">
        <v>0.0</v>
      </c>
      <c r="W522" s="80">
        <v>0.0</v>
      </c>
      <c r="X522" s="80">
        <v>0.0</v>
      </c>
      <c r="Y522" s="80">
        <v>0.0</v>
      </c>
      <c r="Z522" s="80">
        <v>0.0</v>
      </c>
    </row>
    <row r="523" ht="15.75" customHeight="1">
      <c r="A523" s="81" t="s">
        <v>140</v>
      </c>
      <c r="B523" s="80">
        <v>0.0</v>
      </c>
      <c r="C523" s="80">
        <v>0.0</v>
      </c>
      <c r="D523" s="80">
        <v>0.0</v>
      </c>
      <c r="E523" s="80">
        <v>0.0</v>
      </c>
      <c r="F523" s="80">
        <v>0.0</v>
      </c>
      <c r="G523" s="80">
        <v>0.0</v>
      </c>
      <c r="H523" s="80">
        <v>0.0</v>
      </c>
      <c r="I523" s="80">
        <v>0.0</v>
      </c>
      <c r="J523" s="80">
        <v>0.0</v>
      </c>
      <c r="K523" s="80">
        <v>0.0</v>
      </c>
      <c r="L523" s="82">
        <v>1.0</v>
      </c>
      <c r="M523" s="80">
        <v>0.0</v>
      </c>
      <c r="N523" s="80">
        <v>0.0</v>
      </c>
      <c r="O523" s="80">
        <v>0.0</v>
      </c>
      <c r="P523" s="80">
        <v>0.0</v>
      </c>
      <c r="Q523" s="80">
        <v>0.0</v>
      </c>
      <c r="R523" s="80">
        <v>0.0</v>
      </c>
      <c r="S523" s="80">
        <v>0.0</v>
      </c>
      <c r="T523" s="80">
        <v>0.0</v>
      </c>
      <c r="U523" s="80">
        <v>0.0</v>
      </c>
      <c r="V523" s="80">
        <v>0.0</v>
      </c>
      <c r="W523" s="80">
        <v>0.0</v>
      </c>
      <c r="X523" s="80">
        <v>0.0</v>
      </c>
      <c r="Y523" s="80">
        <v>0.0</v>
      </c>
      <c r="Z523" s="82">
        <v>1.0</v>
      </c>
    </row>
    <row r="524" ht="15.75" customHeight="1">
      <c r="A524" s="49" t="s">
        <v>52</v>
      </c>
      <c r="B524" s="80">
        <v>0.0</v>
      </c>
      <c r="C524" s="80">
        <v>0.0</v>
      </c>
      <c r="D524" s="80">
        <v>0.0</v>
      </c>
      <c r="E524" s="80">
        <v>0.0</v>
      </c>
      <c r="F524" s="80">
        <v>0.0</v>
      </c>
      <c r="G524" s="80">
        <v>0.0</v>
      </c>
      <c r="H524" s="80">
        <v>0.0</v>
      </c>
      <c r="I524" s="80">
        <v>0.0</v>
      </c>
      <c r="J524" s="80">
        <v>0.0</v>
      </c>
      <c r="K524" s="80">
        <v>0.0</v>
      </c>
      <c r="L524" s="80">
        <v>0.0</v>
      </c>
      <c r="M524" s="80">
        <v>0.0</v>
      </c>
      <c r="N524" s="80">
        <v>0.0</v>
      </c>
      <c r="O524" s="80">
        <v>0.0</v>
      </c>
      <c r="P524" s="80">
        <v>0.0</v>
      </c>
      <c r="Q524" s="80">
        <v>0.0</v>
      </c>
      <c r="R524" s="80">
        <v>0.0</v>
      </c>
      <c r="S524" s="80">
        <v>0.0</v>
      </c>
      <c r="T524" s="80">
        <v>0.0</v>
      </c>
      <c r="U524" s="80">
        <v>0.0</v>
      </c>
      <c r="V524" s="80">
        <v>0.0</v>
      </c>
      <c r="W524" s="80">
        <v>0.0</v>
      </c>
      <c r="X524" s="80">
        <v>0.0</v>
      </c>
      <c r="Y524" s="80">
        <v>0.0</v>
      </c>
      <c r="Z524" s="80">
        <v>0.0</v>
      </c>
    </row>
    <row r="525" ht="15.75" customHeight="1"/>
    <row r="526" ht="15.75" customHeight="1"/>
    <row r="527" ht="15.75" customHeight="1">
      <c r="A527" s="56" t="s">
        <v>571</v>
      </c>
    </row>
    <row r="528" ht="15.75" customHeight="1">
      <c r="B528" s="78" t="s">
        <v>30</v>
      </c>
      <c r="C528" s="66"/>
      <c r="D528" s="66"/>
      <c r="E528" s="66"/>
      <c r="F528" s="66"/>
      <c r="G528" s="66"/>
      <c r="H528" s="66"/>
      <c r="I528" s="67"/>
      <c r="J528" s="79" t="s">
        <v>53</v>
      </c>
      <c r="K528" s="66"/>
      <c r="L528" s="66"/>
      <c r="M528" s="66"/>
      <c r="N528" s="66"/>
      <c r="O528" s="66"/>
      <c r="P528" s="66"/>
      <c r="Q528" s="67"/>
      <c r="R528" s="78" t="s">
        <v>124</v>
      </c>
      <c r="S528" s="66"/>
      <c r="T528" s="66"/>
      <c r="U528" s="66"/>
      <c r="V528" s="66"/>
      <c r="W528" s="66"/>
      <c r="X528" s="66"/>
      <c r="Y528" s="67"/>
    </row>
    <row r="529" ht="15.75" customHeight="1">
      <c r="A529" s="80" t="s">
        <v>981</v>
      </c>
      <c r="B529" s="80" t="s">
        <v>24</v>
      </c>
      <c r="C529" s="80" t="s">
        <v>36</v>
      </c>
      <c r="D529" s="80" t="s">
        <v>49</v>
      </c>
      <c r="E529" s="80" t="s">
        <v>59</v>
      </c>
      <c r="F529" s="80" t="s">
        <v>43</v>
      </c>
      <c r="G529" s="80" t="s">
        <v>634</v>
      </c>
      <c r="H529" s="80" t="s">
        <v>759</v>
      </c>
      <c r="I529" s="80" t="s">
        <v>79</v>
      </c>
      <c r="J529" s="80" t="s">
        <v>24</v>
      </c>
      <c r="K529" s="80" t="s">
        <v>36</v>
      </c>
      <c r="L529" s="80" t="s">
        <v>49</v>
      </c>
      <c r="M529" s="80" t="s">
        <v>59</v>
      </c>
      <c r="N529" s="80" t="s">
        <v>43</v>
      </c>
      <c r="O529" s="80" t="s">
        <v>634</v>
      </c>
      <c r="P529" s="80" t="s">
        <v>759</v>
      </c>
      <c r="Q529" s="80" t="s">
        <v>79</v>
      </c>
      <c r="R529" s="80" t="s">
        <v>24</v>
      </c>
      <c r="S529" s="80" t="s">
        <v>36</v>
      </c>
      <c r="T529" s="80" t="s">
        <v>49</v>
      </c>
      <c r="U529" s="80" t="s">
        <v>59</v>
      </c>
      <c r="V529" s="80" t="s">
        <v>43</v>
      </c>
      <c r="W529" s="80" t="s">
        <v>634</v>
      </c>
      <c r="X529" s="80" t="s">
        <v>759</v>
      </c>
      <c r="Y529" s="80" t="s">
        <v>79</v>
      </c>
      <c r="Z529" s="80" t="s">
        <v>982</v>
      </c>
    </row>
    <row r="530" ht="15.75" customHeight="1">
      <c r="A530" s="49" t="s">
        <v>77</v>
      </c>
      <c r="B530" s="80">
        <v>0.0</v>
      </c>
      <c r="C530" s="80">
        <v>0.0</v>
      </c>
      <c r="D530" s="80">
        <v>0.0</v>
      </c>
      <c r="E530" s="80">
        <v>0.0</v>
      </c>
      <c r="F530" s="80">
        <v>0.0</v>
      </c>
      <c r="G530" s="80">
        <v>0.0</v>
      </c>
      <c r="H530" s="80">
        <v>0.0</v>
      </c>
      <c r="I530" s="80">
        <v>0.0</v>
      </c>
      <c r="J530" s="80">
        <v>0.0</v>
      </c>
      <c r="K530" s="80">
        <v>0.0</v>
      </c>
      <c r="L530" s="80">
        <v>0.0</v>
      </c>
      <c r="M530" s="80">
        <v>0.0</v>
      </c>
      <c r="N530" s="80">
        <v>0.0</v>
      </c>
      <c r="O530" s="80">
        <v>0.0</v>
      </c>
      <c r="P530" s="80">
        <v>0.0</v>
      </c>
      <c r="Q530" s="80">
        <v>0.0</v>
      </c>
      <c r="R530" s="80">
        <v>0.0</v>
      </c>
      <c r="S530" s="80">
        <v>0.0</v>
      </c>
      <c r="T530" s="80">
        <v>0.0</v>
      </c>
      <c r="U530" s="80">
        <v>0.0</v>
      </c>
      <c r="V530" s="80">
        <v>0.0</v>
      </c>
      <c r="W530" s="80">
        <v>0.0</v>
      </c>
      <c r="X530" s="80">
        <v>0.0</v>
      </c>
      <c r="Y530" s="80">
        <v>0.0</v>
      </c>
      <c r="Z530" s="80">
        <v>0.0</v>
      </c>
    </row>
    <row r="531" ht="15.75" customHeight="1">
      <c r="A531" s="49" t="s">
        <v>40</v>
      </c>
      <c r="B531" s="80">
        <v>0.0</v>
      </c>
      <c r="C531" s="80">
        <v>0.0</v>
      </c>
      <c r="D531" s="80">
        <v>0.0</v>
      </c>
      <c r="E531" s="80">
        <v>0.0</v>
      </c>
      <c r="F531" s="80">
        <v>0.0</v>
      </c>
      <c r="G531" s="80">
        <v>0.0</v>
      </c>
      <c r="H531" s="80">
        <v>0.0</v>
      </c>
      <c r="I531" s="80">
        <v>0.0</v>
      </c>
      <c r="J531" s="80">
        <v>0.0</v>
      </c>
      <c r="K531" s="80">
        <v>0.0</v>
      </c>
      <c r="L531" s="80">
        <v>0.0</v>
      </c>
      <c r="M531" s="80">
        <v>0.0</v>
      </c>
      <c r="N531" s="80">
        <v>0.0</v>
      </c>
      <c r="O531" s="80">
        <v>0.0</v>
      </c>
      <c r="P531" s="80">
        <v>0.0</v>
      </c>
      <c r="Q531" s="80">
        <v>0.0</v>
      </c>
      <c r="R531" s="80">
        <v>0.0</v>
      </c>
      <c r="S531" s="80">
        <v>0.0</v>
      </c>
      <c r="T531" s="80">
        <v>0.0</v>
      </c>
      <c r="U531" s="80">
        <v>0.0</v>
      </c>
      <c r="V531" s="80">
        <v>0.0</v>
      </c>
      <c r="W531" s="80">
        <v>0.0</v>
      </c>
      <c r="X531" s="80">
        <v>0.0</v>
      </c>
      <c r="Y531" s="80">
        <v>0.0</v>
      </c>
      <c r="Z531" s="80">
        <v>0.0</v>
      </c>
    </row>
    <row r="532" ht="15.75" customHeight="1">
      <c r="A532" s="49" t="s">
        <v>436</v>
      </c>
      <c r="B532" s="80">
        <v>0.0</v>
      </c>
      <c r="C532" s="80">
        <v>0.0</v>
      </c>
      <c r="D532" s="80">
        <v>0.0</v>
      </c>
      <c r="E532" s="80">
        <v>0.0</v>
      </c>
      <c r="F532" s="80">
        <v>0.0</v>
      </c>
      <c r="G532" s="80">
        <v>0.0</v>
      </c>
      <c r="H532" s="80">
        <v>0.0</v>
      </c>
      <c r="I532" s="80">
        <v>0.0</v>
      </c>
      <c r="J532" s="80">
        <v>0.0</v>
      </c>
      <c r="K532" s="80">
        <v>0.0</v>
      </c>
      <c r="L532" s="80">
        <v>0.0</v>
      </c>
      <c r="M532" s="80">
        <v>0.0</v>
      </c>
      <c r="N532" s="80">
        <v>0.0</v>
      </c>
      <c r="O532" s="80">
        <v>0.0</v>
      </c>
      <c r="P532" s="80">
        <v>0.0</v>
      </c>
      <c r="Q532" s="80">
        <v>0.0</v>
      </c>
      <c r="R532" s="80">
        <v>0.0</v>
      </c>
      <c r="S532" s="80">
        <v>0.0</v>
      </c>
      <c r="T532" s="80">
        <v>0.0</v>
      </c>
      <c r="U532" s="80">
        <v>0.0</v>
      </c>
      <c r="V532" s="80">
        <v>0.0</v>
      </c>
      <c r="W532" s="80">
        <v>0.0</v>
      </c>
      <c r="X532" s="80">
        <v>0.0</v>
      </c>
      <c r="Y532" s="80">
        <v>0.0</v>
      </c>
      <c r="Z532" s="80">
        <v>0.0</v>
      </c>
    </row>
    <row r="533" ht="15.75" customHeight="1">
      <c r="A533" s="49" t="s">
        <v>633</v>
      </c>
      <c r="B533" s="80">
        <v>0.0</v>
      </c>
      <c r="C533" s="80">
        <v>0.0</v>
      </c>
      <c r="D533" s="80">
        <v>0.0</v>
      </c>
      <c r="E533" s="80">
        <v>0.0</v>
      </c>
      <c r="F533" s="80">
        <v>0.0</v>
      </c>
      <c r="G533" s="80">
        <v>0.0</v>
      </c>
      <c r="H533" s="80">
        <v>0.0</v>
      </c>
      <c r="I533" s="80">
        <v>0.0</v>
      </c>
      <c r="J533" s="80">
        <v>0.0</v>
      </c>
      <c r="K533" s="80">
        <v>0.0</v>
      </c>
      <c r="L533" s="80">
        <v>0.0</v>
      </c>
      <c r="M533" s="80">
        <v>0.0</v>
      </c>
      <c r="N533" s="80">
        <v>0.0</v>
      </c>
      <c r="O533" s="80">
        <v>0.0</v>
      </c>
      <c r="P533" s="80">
        <v>0.0</v>
      </c>
      <c r="Q533" s="80">
        <v>0.0</v>
      </c>
      <c r="R533" s="80">
        <v>0.0</v>
      </c>
      <c r="S533" s="80">
        <v>0.0</v>
      </c>
      <c r="T533" s="80">
        <v>0.0</v>
      </c>
      <c r="U533" s="80">
        <v>0.0</v>
      </c>
      <c r="V533" s="80">
        <v>0.0</v>
      </c>
      <c r="W533" s="80">
        <v>0.0</v>
      </c>
      <c r="X533" s="80">
        <v>0.0</v>
      </c>
      <c r="Y533" s="80">
        <v>0.0</v>
      </c>
      <c r="Z533" s="80">
        <v>0.0</v>
      </c>
    </row>
    <row r="534" ht="15.75" customHeight="1">
      <c r="A534" s="49" t="s">
        <v>872</v>
      </c>
      <c r="B534" s="80">
        <v>0.0</v>
      </c>
      <c r="C534" s="80">
        <v>0.0</v>
      </c>
      <c r="D534" s="80">
        <v>0.0</v>
      </c>
      <c r="E534" s="80">
        <v>0.0</v>
      </c>
      <c r="F534" s="80">
        <v>0.0</v>
      </c>
      <c r="G534" s="80">
        <v>0.0</v>
      </c>
      <c r="H534" s="80">
        <v>0.0</v>
      </c>
      <c r="I534" s="80">
        <v>0.0</v>
      </c>
      <c r="J534" s="80">
        <v>0.0</v>
      </c>
      <c r="K534" s="80">
        <v>0.0</v>
      </c>
      <c r="L534" s="80">
        <v>0.0</v>
      </c>
      <c r="M534" s="80">
        <v>0.0</v>
      </c>
      <c r="N534" s="80">
        <v>0.0</v>
      </c>
      <c r="O534" s="80">
        <v>0.0</v>
      </c>
      <c r="P534" s="80">
        <v>0.0</v>
      </c>
      <c r="Q534" s="80">
        <v>0.0</v>
      </c>
      <c r="R534" s="80">
        <v>0.0</v>
      </c>
      <c r="S534" s="80">
        <v>0.0</v>
      </c>
      <c r="T534" s="80">
        <v>0.0</v>
      </c>
      <c r="U534" s="80">
        <v>0.0</v>
      </c>
      <c r="V534" s="80">
        <v>0.0</v>
      </c>
      <c r="W534" s="80">
        <v>0.0</v>
      </c>
      <c r="X534" s="80">
        <v>0.0</v>
      </c>
      <c r="Y534" s="80">
        <v>0.0</v>
      </c>
      <c r="Z534" s="80">
        <v>0.0</v>
      </c>
    </row>
    <row r="535" ht="15.75" customHeight="1">
      <c r="A535" s="49" t="s">
        <v>96</v>
      </c>
      <c r="B535" s="80">
        <v>0.0</v>
      </c>
      <c r="C535" s="80">
        <v>0.0</v>
      </c>
      <c r="D535" s="80">
        <v>0.0</v>
      </c>
      <c r="E535" s="80">
        <v>0.0</v>
      </c>
      <c r="F535" s="80">
        <v>0.0</v>
      </c>
      <c r="G535" s="80">
        <v>0.0</v>
      </c>
      <c r="H535" s="80">
        <v>0.0</v>
      </c>
      <c r="I535" s="80">
        <v>0.0</v>
      </c>
      <c r="J535" s="80">
        <v>0.0</v>
      </c>
      <c r="K535" s="80">
        <v>0.0</v>
      </c>
      <c r="L535" s="80">
        <v>0.0</v>
      </c>
      <c r="M535" s="80">
        <v>0.0</v>
      </c>
      <c r="N535" s="80">
        <v>0.0</v>
      </c>
      <c r="O535" s="80">
        <v>0.0</v>
      </c>
      <c r="P535" s="80">
        <v>0.0</v>
      </c>
      <c r="Q535" s="80">
        <v>0.0</v>
      </c>
      <c r="R535" s="80">
        <v>0.0</v>
      </c>
      <c r="S535" s="80">
        <v>0.0</v>
      </c>
      <c r="T535" s="80">
        <v>0.0</v>
      </c>
      <c r="U535" s="80">
        <v>0.0</v>
      </c>
      <c r="V535" s="80">
        <v>0.0</v>
      </c>
      <c r="W535" s="80">
        <v>0.0</v>
      </c>
      <c r="X535" s="80">
        <v>0.0</v>
      </c>
      <c r="Y535" s="80">
        <v>0.0</v>
      </c>
      <c r="Z535" s="80">
        <v>0.0</v>
      </c>
    </row>
    <row r="536" ht="15.75" customHeight="1">
      <c r="A536" s="49" t="s">
        <v>28</v>
      </c>
      <c r="B536" s="80">
        <v>0.0</v>
      </c>
      <c r="C536" s="80">
        <v>0.0</v>
      </c>
      <c r="D536" s="80">
        <v>0.0</v>
      </c>
      <c r="E536" s="80">
        <v>0.0</v>
      </c>
      <c r="F536" s="80">
        <v>0.0</v>
      </c>
      <c r="G536" s="80">
        <v>0.0</v>
      </c>
      <c r="H536" s="80">
        <v>0.0</v>
      </c>
      <c r="I536" s="80">
        <v>0.0</v>
      </c>
      <c r="J536" s="80">
        <v>0.0</v>
      </c>
      <c r="K536" s="80">
        <v>0.0</v>
      </c>
      <c r="L536" s="80">
        <v>0.0</v>
      </c>
      <c r="M536" s="80">
        <v>0.0</v>
      </c>
      <c r="N536" s="80">
        <v>0.0</v>
      </c>
      <c r="O536" s="80">
        <v>0.0</v>
      </c>
      <c r="P536" s="80">
        <v>0.0</v>
      </c>
      <c r="Q536" s="80">
        <v>0.0</v>
      </c>
      <c r="R536" s="80">
        <v>0.0</v>
      </c>
      <c r="S536" s="80">
        <v>0.0</v>
      </c>
      <c r="T536" s="80">
        <v>0.0</v>
      </c>
      <c r="U536" s="80">
        <v>0.0</v>
      </c>
      <c r="V536" s="80">
        <v>0.0</v>
      </c>
      <c r="W536" s="80">
        <v>0.0</v>
      </c>
      <c r="X536" s="80">
        <v>0.0</v>
      </c>
      <c r="Y536" s="80">
        <v>0.0</v>
      </c>
      <c r="Z536" s="80">
        <v>0.0</v>
      </c>
    </row>
    <row r="537" ht="15.75" customHeight="1">
      <c r="A537" s="49" t="s">
        <v>122</v>
      </c>
      <c r="B537" s="80">
        <v>0.0</v>
      </c>
      <c r="C537" s="80">
        <v>0.0</v>
      </c>
      <c r="D537" s="80">
        <v>0.0</v>
      </c>
      <c r="E537" s="80">
        <v>0.0</v>
      </c>
      <c r="F537" s="80">
        <v>0.0</v>
      </c>
      <c r="G537" s="80">
        <v>0.0</v>
      </c>
      <c r="H537" s="80">
        <v>0.0</v>
      </c>
      <c r="I537" s="80">
        <v>0.0</v>
      </c>
      <c r="J537" s="80">
        <v>0.0</v>
      </c>
      <c r="K537" s="80">
        <v>0.0</v>
      </c>
      <c r="L537" s="80">
        <v>0.0</v>
      </c>
      <c r="M537" s="80">
        <v>0.0</v>
      </c>
      <c r="N537" s="80">
        <v>0.0</v>
      </c>
      <c r="O537" s="80">
        <v>0.0</v>
      </c>
      <c r="P537" s="80">
        <v>0.0</v>
      </c>
      <c r="Q537" s="80">
        <v>0.0</v>
      </c>
      <c r="R537" s="80">
        <v>0.0</v>
      </c>
      <c r="S537" s="80">
        <v>0.0</v>
      </c>
      <c r="T537" s="80">
        <v>0.0</v>
      </c>
      <c r="U537" s="80">
        <v>0.0</v>
      </c>
      <c r="V537" s="80">
        <v>0.0</v>
      </c>
      <c r="W537" s="80">
        <v>0.0</v>
      </c>
      <c r="X537" s="80">
        <v>0.0</v>
      </c>
      <c r="Y537" s="80">
        <v>0.0</v>
      </c>
      <c r="Z537" s="80">
        <v>0.0</v>
      </c>
    </row>
    <row r="538" ht="15.75" customHeight="1">
      <c r="A538" s="49" t="s">
        <v>61</v>
      </c>
      <c r="B538" s="80">
        <v>0.0</v>
      </c>
      <c r="C538" s="80">
        <v>0.0</v>
      </c>
      <c r="D538" s="80">
        <v>0.0</v>
      </c>
      <c r="E538" s="80">
        <v>0.0</v>
      </c>
      <c r="F538" s="80">
        <v>0.0</v>
      </c>
      <c r="G538" s="80">
        <v>0.0</v>
      </c>
      <c r="H538" s="80">
        <v>0.0</v>
      </c>
      <c r="I538" s="80">
        <v>0.0</v>
      </c>
      <c r="J538" s="80">
        <v>0.0</v>
      </c>
      <c r="K538" s="80">
        <v>0.0</v>
      </c>
      <c r="L538" s="80">
        <v>0.0</v>
      </c>
      <c r="M538" s="80">
        <v>0.0</v>
      </c>
      <c r="N538" s="80">
        <v>0.0</v>
      </c>
      <c r="O538" s="80">
        <v>0.0</v>
      </c>
      <c r="P538" s="80">
        <v>0.0</v>
      </c>
      <c r="Q538" s="80">
        <v>0.0</v>
      </c>
      <c r="R538" s="80">
        <v>0.0</v>
      </c>
      <c r="S538" s="80">
        <v>0.0</v>
      </c>
      <c r="T538" s="80">
        <v>0.0</v>
      </c>
      <c r="U538" s="80">
        <v>0.0</v>
      </c>
      <c r="V538" s="80">
        <v>0.0</v>
      </c>
      <c r="W538" s="80">
        <v>0.0</v>
      </c>
      <c r="X538" s="80">
        <v>0.0</v>
      </c>
      <c r="Y538" s="80">
        <v>0.0</v>
      </c>
      <c r="Z538" s="80">
        <v>0.0</v>
      </c>
    </row>
    <row r="539" ht="15.75" customHeight="1">
      <c r="A539" s="49" t="s">
        <v>566</v>
      </c>
      <c r="B539" s="80">
        <v>0.0</v>
      </c>
      <c r="C539" s="80">
        <v>0.0</v>
      </c>
      <c r="D539" s="80">
        <v>0.0</v>
      </c>
      <c r="E539" s="80">
        <v>0.0</v>
      </c>
      <c r="F539" s="80">
        <v>0.0</v>
      </c>
      <c r="G539" s="80">
        <v>0.0</v>
      </c>
      <c r="H539" s="80">
        <v>0.0</v>
      </c>
      <c r="I539" s="80">
        <v>0.0</v>
      </c>
      <c r="J539" s="80">
        <v>0.0</v>
      </c>
      <c r="K539" s="80">
        <v>0.0</v>
      </c>
      <c r="L539" s="80">
        <v>0.0</v>
      </c>
      <c r="M539" s="80">
        <v>0.0</v>
      </c>
      <c r="N539" s="80">
        <v>0.0</v>
      </c>
      <c r="O539" s="80">
        <v>0.0</v>
      </c>
      <c r="P539" s="80">
        <v>0.0</v>
      </c>
      <c r="Q539" s="80">
        <v>0.0</v>
      </c>
      <c r="R539" s="80">
        <v>0.0</v>
      </c>
      <c r="S539" s="80">
        <v>0.0</v>
      </c>
      <c r="T539" s="80">
        <v>0.0</v>
      </c>
      <c r="U539" s="80">
        <v>0.0</v>
      </c>
      <c r="V539" s="80">
        <v>0.0</v>
      </c>
      <c r="W539" s="80">
        <v>0.0</v>
      </c>
      <c r="X539" s="80">
        <v>0.0</v>
      </c>
      <c r="Y539" s="80">
        <v>0.0</v>
      </c>
      <c r="Z539" s="80">
        <v>0.0</v>
      </c>
    </row>
    <row r="540" ht="15.75" customHeight="1">
      <c r="A540" s="81" t="s">
        <v>140</v>
      </c>
      <c r="B540" s="80">
        <v>0.0</v>
      </c>
      <c r="C540" s="80">
        <v>0.0</v>
      </c>
      <c r="D540" s="80">
        <v>0.0</v>
      </c>
      <c r="E540" s="80">
        <v>0.0</v>
      </c>
      <c r="F540" s="80">
        <v>0.0</v>
      </c>
      <c r="G540" s="80">
        <v>0.0</v>
      </c>
      <c r="H540" s="80">
        <v>0.0</v>
      </c>
      <c r="I540" s="80">
        <v>0.0</v>
      </c>
      <c r="J540" s="80">
        <v>0.0</v>
      </c>
      <c r="K540" s="80">
        <v>0.0</v>
      </c>
      <c r="L540" s="82">
        <v>1.0</v>
      </c>
      <c r="M540" s="80">
        <v>0.0</v>
      </c>
      <c r="N540" s="80">
        <v>0.0</v>
      </c>
      <c r="O540" s="80">
        <v>0.0</v>
      </c>
      <c r="P540" s="80">
        <v>0.0</v>
      </c>
      <c r="Q540" s="80">
        <v>0.0</v>
      </c>
      <c r="R540" s="80">
        <v>0.0</v>
      </c>
      <c r="S540" s="80">
        <v>0.0</v>
      </c>
      <c r="T540" s="80">
        <v>0.0</v>
      </c>
      <c r="U540" s="80">
        <v>0.0</v>
      </c>
      <c r="V540" s="80">
        <v>0.0</v>
      </c>
      <c r="W540" s="80">
        <v>0.0</v>
      </c>
      <c r="X540" s="80">
        <v>0.0</v>
      </c>
      <c r="Y540" s="80">
        <v>0.0</v>
      </c>
      <c r="Z540" s="82">
        <v>1.0</v>
      </c>
    </row>
    <row r="541" ht="15.75" customHeight="1">
      <c r="A541" s="49" t="s">
        <v>52</v>
      </c>
      <c r="B541" s="80">
        <v>0.0</v>
      </c>
      <c r="C541" s="80">
        <v>0.0</v>
      </c>
      <c r="D541" s="80">
        <v>0.0</v>
      </c>
      <c r="E541" s="80">
        <v>0.0</v>
      </c>
      <c r="F541" s="80">
        <v>0.0</v>
      </c>
      <c r="G541" s="80">
        <v>0.0</v>
      </c>
      <c r="H541" s="80">
        <v>0.0</v>
      </c>
      <c r="I541" s="80">
        <v>0.0</v>
      </c>
      <c r="J541" s="80">
        <v>0.0</v>
      </c>
      <c r="K541" s="80">
        <v>0.0</v>
      </c>
      <c r="L541" s="80">
        <v>0.0</v>
      </c>
      <c r="M541" s="80">
        <v>0.0</v>
      </c>
      <c r="N541" s="80">
        <v>0.0</v>
      </c>
      <c r="O541" s="80">
        <v>0.0</v>
      </c>
      <c r="P541" s="80">
        <v>0.0</v>
      </c>
      <c r="Q541" s="80">
        <v>0.0</v>
      </c>
      <c r="R541" s="80">
        <v>0.0</v>
      </c>
      <c r="S541" s="80">
        <v>0.0</v>
      </c>
      <c r="T541" s="80">
        <v>0.0</v>
      </c>
      <c r="U541" s="80">
        <v>0.0</v>
      </c>
      <c r="V541" s="80">
        <v>0.0</v>
      </c>
      <c r="W541" s="80">
        <v>0.0</v>
      </c>
      <c r="X541" s="80">
        <v>0.0</v>
      </c>
      <c r="Y541" s="80">
        <v>0.0</v>
      </c>
      <c r="Z541" s="80">
        <v>0.0</v>
      </c>
    </row>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J$336"/>
  <mergeCells count="32">
    <mergeCell ref="E349:K349"/>
    <mergeCell ref="B372:I372"/>
    <mergeCell ref="J372:Q372"/>
    <mergeCell ref="R372:Y372"/>
    <mergeCell ref="J389:Q389"/>
    <mergeCell ref="R389:Y389"/>
    <mergeCell ref="P51:Q51"/>
    <mergeCell ref="B389:I389"/>
    <mergeCell ref="B407:I407"/>
    <mergeCell ref="J407:Q407"/>
    <mergeCell ref="R407:Y407"/>
    <mergeCell ref="B425:I425"/>
    <mergeCell ref="J425:Q425"/>
    <mergeCell ref="R425:Y425"/>
    <mergeCell ref="B442:I442"/>
    <mergeCell ref="J442:Q442"/>
    <mergeCell ref="R442:Y442"/>
    <mergeCell ref="B459:I459"/>
    <mergeCell ref="J459:Q459"/>
    <mergeCell ref="R459:Y459"/>
    <mergeCell ref="B476:I476"/>
    <mergeCell ref="J511:Q511"/>
    <mergeCell ref="J528:Q528"/>
    <mergeCell ref="R528:Y528"/>
    <mergeCell ref="B528:I528"/>
    <mergeCell ref="J476:Q476"/>
    <mergeCell ref="R476:Y476"/>
    <mergeCell ref="J493:Q493"/>
    <mergeCell ref="R493:Y493"/>
    <mergeCell ref="B493:I493"/>
    <mergeCell ref="R511:Y511"/>
    <mergeCell ref="B511:I511"/>
  </mergeCells>
  <dataValidations>
    <dataValidation type="list" allowBlank="1" showErrorMessage="1" sqref="F2:F336">
      <formula1>CURSOS!$B$2:$B$18</formula1>
    </dataValidation>
    <dataValidation type="list" allowBlank="1" showErrorMessage="1" sqref="D3 D5 D9 D13 D15:D16 D18:D19 D22 D25:D26 D29 D32 D34:D36 D38:D41 D43 D45 D51 D53 D55 D57:D60 D69:D73 D77 D81:D84 D86 D88 D92:D96 D104 D106 D108 D111 D113:D117 D121 D123 D126 D128 D140 D145 D150 D168 D170:D171 D174:D176 D181:D182 D185 D191 D198 D201:D202 D206:D207 D212 D215:D216 D219 D221:D223 D227 D229 D231 D234 D238:D239 D241 D243 D245 D248 D250:D251 D253:D255 D257 D260 D262 D264:D268 D270 D272:D274 D276:D278 D280:D281 D283:D284 D287:D288 D290 D292:D294 D298:D299 D301:D302 D306 D308 D310:D311 D313:D315 D317:D319 D321:D322 D327 D329:D330 D334:D336">
      <formula1>"EMPLEADO,EJECUTIVO,DOCENTE,ESTUDIANTE,PARTICULAR"</formula1>
    </dataValidation>
    <dataValidation type="list" allowBlank="1" showErrorMessage="1" sqref="D2 D4 D6:D8 D10:D12 D14 D17 D20:D21 D23:D24 D27:D28 D30:D31 D33 D37 D42 D44 D46:D50 D52 D54 D56 D61:D68 D74:D76 D78:D80 D85 D87 D89:D91 D97:D103 D105 D107 D109:D110 D112 D118:D120 D122 D124:D125 D127 D129:D139 D141:D144 D146:D149 D151:D167 D169 D172:D173 D177:D180 D183:D184 D186:D190 D192:D197 D199:D200 D203:D205 D208:D211 D213:D214 D217:D218 D220 D224:D226 D228 D230 D232:D233 D235:D237 D240 D242 D244 D246:D247 D249 D252 D256 D258:D259 D261 D263 D269 D271 D275 D279 D282 D285:D286 D289 D291 D295:D297 D300 D303:D305 D307 D309 D312 D316 D320 D323:D326 D328 D331:D333">
      <formula1>"EJECUTIVO,DOCENTE,ESTUDIANTE"</formula1>
    </dataValidation>
  </dataValidations>
  <printOptions/>
  <pageMargins bottom="0.75" footer="0.0" header="0.0" left="0.7" right="0.7" top="0.75"/>
  <pageSetup orientation="landscape"/>
  <drawing r:id="rId1"/>
</worksheet>
</file>