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eangi/Desktop/Horizon/L'Almanach Montmartre/Menu &amp; Coûts matières/"/>
    </mc:Choice>
  </mc:AlternateContent>
  <xr:revisionPtr revIDLastSave="0" documentId="13_ncr:1_{5026F490-2AC1-CB4A-B277-AE322637B86C}" xr6:coauthVersionLast="47" xr6:coauthVersionMax="47" xr10:uidLastSave="{00000000-0000-0000-0000-000000000000}"/>
  <bookViews>
    <workbookView xWindow="5120" yWindow="760" windowWidth="27500" windowHeight="19420" xr2:uid="{A21330BC-E319-014D-8746-BF1EFDBF9F54}"/>
  </bookViews>
  <sheets>
    <sheet name="Actuels " sheetId="10" r:id="rId1"/>
    <sheet name="Vins Historique" sheetId="1" r:id="rId2"/>
  </sheets>
  <definedNames>
    <definedName name="_xlnm._FilterDatabase" localSheetId="1" hidden="1">'Vins Historique'!$A$8:$U$13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0" l="1"/>
  <c r="D73" i="10" s="1"/>
  <c r="I73" i="10"/>
  <c r="L73" i="10" s="1"/>
  <c r="B73" i="10"/>
  <c r="C73" i="10" s="1"/>
  <c r="B70" i="10"/>
  <c r="C70" i="10" s="1"/>
  <c r="I70" i="10"/>
  <c r="L70" i="10" s="1"/>
  <c r="J70" i="10"/>
  <c r="D70" i="10" s="1"/>
  <c r="B71" i="10"/>
  <c r="C71" i="10" s="1"/>
  <c r="D71" i="10"/>
  <c r="F71" i="10"/>
  <c r="I71" i="10"/>
  <c r="L71" i="10" s="1"/>
  <c r="J71" i="10"/>
  <c r="B72" i="10"/>
  <c r="C72" i="10" s="1"/>
  <c r="F72" i="10"/>
  <c r="I72" i="10"/>
  <c r="L72" i="10" s="1"/>
  <c r="J72" i="10"/>
  <c r="D72" i="10" s="1"/>
  <c r="J69" i="10"/>
  <c r="D69" i="10" s="1"/>
  <c r="I69" i="10"/>
  <c r="L69" i="10" s="1"/>
  <c r="B69" i="10"/>
  <c r="C69" i="10" s="1"/>
  <c r="B77" i="10"/>
  <c r="B63" i="10"/>
  <c r="C63" i="10" s="1"/>
  <c r="F63" i="10" s="1"/>
  <c r="I63" i="10"/>
  <c r="L63" i="10" s="1"/>
  <c r="J63" i="10"/>
  <c r="D63" i="10" s="1"/>
  <c r="H57" i="10"/>
  <c r="J57" i="10" s="1"/>
  <c r="D57" i="10" s="1"/>
  <c r="K26" i="1"/>
  <c r="D26" i="1" s="1"/>
  <c r="J26" i="1"/>
  <c r="M26" i="1" s="1"/>
  <c r="B26" i="1"/>
  <c r="C26" i="1" s="1"/>
  <c r="F26" i="1" s="1"/>
  <c r="K25" i="1"/>
  <c r="D25" i="1" s="1"/>
  <c r="J25" i="1"/>
  <c r="M25" i="1" s="1"/>
  <c r="B25" i="1"/>
  <c r="C25" i="1" s="1"/>
  <c r="F25" i="1" s="1"/>
  <c r="K24" i="1"/>
  <c r="D24" i="1" s="1"/>
  <c r="J24" i="1"/>
  <c r="M24" i="1" s="1"/>
  <c r="B24" i="1"/>
  <c r="C24" i="1" s="1"/>
  <c r="F24" i="1" s="1"/>
  <c r="J84" i="10"/>
  <c r="D84" i="10" s="1"/>
  <c r="J83" i="10"/>
  <c r="D83" i="10" s="1"/>
  <c r="I83" i="10"/>
  <c r="L83" i="10" s="1"/>
  <c r="B83" i="10"/>
  <c r="F83" i="10" s="1"/>
  <c r="J75" i="10"/>
  <c r="D75" i="10" s="1"/>
  <c r="B75" i="10"/>
  <c r="F75" i="10" s="1"/>
  <c r="H76" i="10"/>
  <c r="B76" i="10" s="1"/>
  <c r="H80" i="10"/>
  <c r="J80" i="10" s="1"/>
  <c r="D80" i="10" s="1"/>
  <c r="I41" i="10"/>
  <c r="L41" i="10" s="1"/>
  <c r="J41" i="10"/>
  <c r="D41" i="10" s="1"/>
  <c r="I42" i="10"/>
  <c r="L42" i="10" s="1"/>
  <c r="J42" i="10"/>
  <c r="I53" i="10"/>
  <c r="L53" i="10" s="1"/>
  <c r="J53" i="10"/>
  <c r="I65" i="10"/>
  <c r="L65" i="10" s="1"/>
  <c r="J65" i="10"/>
  <c r="I66" i="10"/>
  <c r="L66" i="10" s="1"/>
  <c r="J66" i="10"/>
  <c r="I47" i="10"/>
  <c r="L47" i="10" s="1"/>
  <c r="J47" i="10"/>
  <c r="I51" i="10"/>
  <c r="L51" i="10" s="1"/>
  <c r="J51" i="10"/>
  <c r="I49" i="10"/>
  <c r="L49" i="10" s="1"/>
  <c r="J49" i="10"/>
  <c r="I55" i="10"/>
  <c r="L55" i="10" s="1"/>
  <c r="J55" i="10"/>
  <c r="H39" i="10"/>
  <c r="J39" i="10" s="1"/>
  <c r="B41" i="10"/>
  <c r="C41" i="10" s="1"/>
  <c r="F41" i="10" s="1"/>
  <c r="B42" i="10"/>
  <c r="C42" i="10" s="1"/>
  <c r="F42" i="10" s="1"/>
  <c r="B53" i="10"/>
  <c r="C53" i="10" s="1"/>
  <c r="F53" i="10" s="1"/>
  <c r="B65" i="10"/>
  <c r="C65" i="10" s="1"/>
  <c r="F65" i="10" s="1"/>
  <c r="B66" i="10"/>
  <c r="C66" i="10" s="1"/>
  <c r="F66" i="10" s="1"/>
  <c r="B47" i="10"/>
  <c r="B51" i="10"/>
  <c r="C51" i="10" s="1"/>
  <c r="F51" i="10" s="1"/>
  <c r="B49" i="10"/>
  <c r="C49" i="10" s="1"/>
  <c r="F49" i="10" s="1"/>
  <c r="B55" i="10"/>
  <c r="C55" i="10" s="1"/>
  <c r="F55" i="10" s="1"/>
  <c r="B59" i="10"/>
  <c r="C59" i="10" s="1"/>
  <c r="F59" i="10" s="1"/>
  <c r="B60" i="10"/>
  <c r="C60" i="10" s="1"/>
  <c r="F60" i="10" s="1"/>
  <c r="B61" i="10"/>
  <c r="C61" i="10" s="1"/>
  <c r="F61" i="10" s="1"/>
  <c r="B62" i="10"/>
  <c r="C62" i="10" s="1"/>
  <c r="F62" i="10" s="1"/>
  <c r="B40" i="10"/>
  <c r="C40" i="10" s="1"/>
  <c r="F40" i="10" s="1"/>
  <c r="B44" i="10"/>
  <c r="C44" i="10" s="1"/>
  <c r="F44" i="10" s="1"/>
  <c r="F26" i="10"/>
  <c r="B4" i="10"/>
  <c r="B5" i="10"/>
  <c r="B6" i="10"/>
  <c r="B7" i="10"/>
  <c r="B9" i="10"/>
  <c r="B10" i="10"/>
  <c r="B12" i="10"/>
  <c r="B13" i="10"/>
  <c r="B14" i="10"/>
  <c r="B16" i="10"/>
  <c r="B17" i="10"/>
  <c r="B18" i="10"/>
  <c r="B20" i="10"/>
  <c r="B21" i="10"/>
  <c r="B22" i="10"/>
  <c r="B24" i="10"/>
  <c r="B25" i="10"/>
  <c r="B28" i="10"/>
  <c r="B27" i="10"/>
  <c r="B30" i="10"/>
  <c r="B32" i="10"/>
  <c r="B33" i="10"/>
  <c r="B34" i="10"/>
  <c r="B35" i="10"/>
  <c r="C11" i="10"/>
  <c r="J6" i="10"/>
  <c r="D6" i="10" s="1"/>
  <c r="I4" i="10"/>
  <c r="L4" i="10" s="1"/>
  <c r="J4" i="10"/>
  <c r="D4" i="10" s="1"/>
  <c r="I5" i="10"/>
  <c r="L5" i="10" s="1"/>
  <c r="J5" i="10"/>
  <c r="D5" i="10" s="1"/>
  <c r="I6" i="10"/>
  <c r="L6" i="10" s="1"/>
  <c r="I7" i="10"/>
  <c r="L7" i="10" s="1"/>
  <c r="J7" i="10"/>
  <c r="D7" i="10" s="1"/>
  <c r="I11" i="10"/>
  <c r="B57" i="1"/>
  <c r="C57" i="1" s="1"/>
  <c r="K57" i="1"/>
  <c r="M57" i="1" s="1"/>
  <c r="L57" i="1"/>
  <c r="D57" i="1" s="1"/>
  <c r="E57" i="1" s="1"/>
  <c r="L60" i="1"/>
  <c r="D60" i="1" s="1"/>
  <c r="E60" i="1" s="1"/>
  <c r="K60" i="1"/>
  <c r="M60" i="1" s="1"/>
  <c r="B60" i="1"/>
  <c r="G60" i="1" s="1"/>
  <c r="H60" i="1" s="1"/>
  <c r="J94" i="1"/>
  <c r="B94" i="1" s="1"/>
  <c r="B95" i="1"/>
  <c r="C95" i="1" s="1"/>
  <c r="K95" i="1"/>
  <c r="M95" i="1" s="1"/>
  <c r="L95" i="1"/>
  <c r="D95" i="1" s="1"/>
  <c r="E95" i="1" s="1"/>
  <c r="B96" i="1"/>
  <c r="C96" i="1" s="1"/>
  <c r="K96" i="1"/>
  <c r="M96" i="1" s="1"/>
  <c r="L96" i="1"/>
  <c r="D96" i="1" s="1"/>
  <c r="E96" i="1" s="1"/>
  <c r="B97" i="1"/>
  <c r="C97" i="1" s="1"/>
  <c r="G97" i="1"/>
  <c r="H97" i="1" s="1"/>
  <c r="K97" i="1"/>
  <c r="M97" i="1" s="1"/>
  <c r="L97" i="1"/>
  <c r="D97" i="1" s="1"/>
  <c r="E97" i="1" s="1"/>
  <c r="B98" i="1"/>
  <c r="G98" i="1" s="1"/>
  <c r="H98" i="1" s="1"/>
  <c r="C98" i="1"/>
  <c r="K98" i="1"/>
  <c r="M98" i="1" s="1"/>
  <c r="L98" i="1"/>
  <c r="D98" i="1" s="1"/>
  <c r="E98" i="1" s="1"/>
  <c r="B99" i="1"/>
  <c r="C99" i="1" s="1"/>
  <c r="K99" i="1"/>
  <c r="M99" i="1" s="1"/>
  <c r="L99" i="1"/>
  <c r="D99" i="1" s="1"/>
  <c r="E99" i="1" s="1"/>
  <c r="J100" i="1"/>
  <c r="K100" i="1" s="1"/>
  <c r="M100" i="1" s="1"/>
  <c r="L100" i="1"/>
  <c r="D100" i="1" s="1"/>
  <c r="E100" i="1" s="1"/>
  <c r="B101" i="1"/>
  <c r="C101" i="1" s="1"/>
  <c r="K101" i="1"/>
  <c r="M101" i="1" s="1"/>
  <c r="L101" i="1"/>
  <c r="D101" i="1" s="1"/>
  <c r="E101" i="1" s="1"/>
  <c r="B102" i="1"/>
  <c r="G102" i="1" s="1"/>
  <c r="H102" i="1" s="1"/>
  <c r="K102" i="1"/>
  <c r="M102" i="1" s="1"/>
  <c r="L102" i="1"/>
  <c r="D102" i="1" s="1"/>
  <c r="E102" i="1" s="1"/>
  <c r="B103" i="1"/>
  <c r="C103" i="1" s="1"/>
  <c r="K103" i="1"/>
  <c r="M103" i="1" s="1"/>
  <c r="L103" i="1"/>
  <c r="D103" i="1" s="1"/>
  <c r="E103" i="1" s="1"/>
  <c r="B104" i="1"/>
  <c r="G104" i="1" s="1"/>
  <c r="H104" i="1" s="1"/>
  <c r="K104" i="1"/>
  <c r="M104" i="1" s="1"/>
  <c r="L104" i="1"/>
  <c r="D104" i="1" s="1"/>
  <c r="E104" i="1" s="1"/>
  <c r="B105" i="1"/>
  <c r="C105" i="1" s="1"/>
  <c r="K105" i="1"/>
  <c r="M105" i="1" s="1"/>
  <c r="L105" i="1"/>
  <c r="D105" i="1" s="1"/>
  <c r="E105" i="1" s="1"/>
  <c r="B106" i="1"/>
  <c r="G106" i="1" s="1"/>
  <c r="H106" i="1" s="1"/>
  <c r="K106" i="1"/>
  <c r="M106" i="1" s="1"/>
  <c r="L106" i="1"/>
  <c r="D106" i="1" s="1"/>
  <c r="E106" i="1" s="1"/>
  <c r="J109" i="1"/>
  <c r="K109" i="1" s="1"/>
  <c r="M109" i="1" s="1"/>
  <c r="B110" i="1"/>
  <c r="G110" i="1" s="1"/>
  <c r="H110" i="1" s="1"/>
  <c r="K110" i="1"/>
  <c r="M110" i="1" s="1"/>
  <c r="L110" i="1"/>
  <c r="D110" i="1" s="1"/>
  <c r="E110" i="1" s="1"/>
  <c r="B111" i="1"/>
  <c r="G111" i="1" s="1"/>
  <c r="H111" i="1" s="1"/>
  <c r="K111" i="1"/>
  <c r="M111" i="1" s="1"/>
  <c r="L111" i="1"/>
  <c r="D111" i="1" s="1"/>
  <c r="E111" i="1" s="1"/>
  <c r="B112" i="1"/>
  <c r="C112" i="1" s="1"/>
  <c r="K112" i="1"/>
  <c r="M112" i="1" s="1"/>
  <c r="L112" i="1"/>
  <c r="D112" i="1" s="1"/>
  <c r="E112" i="1" s="1"/>
  <c r="B113" i="1"/>
  <c r="C113" i="1" s="1"/>
  <c r="K113" i="1"/>
  <c r="M113" i="1" s="1"/>
  <c r="L113" i="1"/>
  <c r="D113" i="1" s="1"/>
  <c r="E113" i="1" s="1"/>
  <c r="B114" i="1"/>
  <c r="G114" i="1" s="1"/>
  <c r="H114" i="1" s="1"/>
  <c r="K114" i="1"/>
  <c r="M114" i="1" s="1"/>
  <c r="L114" i="1"/>
  <c r="D114" i="1" s="1"/>
  <c r="E114" i="1" s="1"/>
  <c r="B115" i="1"/>
  <c r="G115" i="1" s="1"/>
  <c r="H115" i="1" s="1"/>
  <c r="K115" i="1"/>
  <c r="M115" i="1" s="1"/>
  <c r="L115" i="1"/>
  <c r="D115" i="1" s="1"/>
  <c r="E115" i="1" s="1"/>
  <c r="B116" i="1"/>
  <c r="C116" i="1" s="1"/>
  <c r="K116" i="1"/>
  <c r="M116" i="1" s="1"/>
  <c r="L116" i="1"/>
  <c r="D116" i="1" s="1"/>
  <c r="E116" i="1" s="1"/>
  <c r="B117" i="1"/>
  <c r="C117" i="1" s="1"/>
  <c r="K117" i="1"/>
  <c r="M117" i="1" s="1"/>
  <c r="L117" i="1"/>
  <c r="D117" i="1" s="1"/>
  <c r="E117" i="1" s="1"/>
  <c r="B118" i="1"/>
  <c r="G118" i="1" s="1"/>
  <c r="H118" i="1" s="1"/>
  <c r="K118" i="1"/>
  <c r="M118" i="1" s="1"/>
  <c r="L118" i="1"/>
  <c r="D118" i="1" s="1"/>
  <c r="E118" i="1" s="1"/>
  <c r="B119" i="1"/>
  <c r="G119" i="1" s="1"/>
  <c r="H119" i="1" s="1"/>
  <c r="K119" i="1"/>
  <c r="M119" i="1" s="1"/>
  <c r="L119" i="1"/>
  <c r="D119" i="1" s="1"/>
  <c r="E119" i="1" s="1"/>
  <c r="B120" i="1"/>
  <c r="C120" i="1" s="1"/>
  <c r="K120" i="1"/>
  <c r="M120" i="1" s="1"/>
  <c r="L120" i="1"/>
  <c r="D120" i="1" s="1"/>
  <c r="E120" i="1" s="1"/>
  <c r="B121" i="1"/>
  <c r="C121" i="1" s="1"/>
  <c r="K121" i="1"/>
  <c r="M121" i="1" s="1"/>
  <c r="L121" i="1"/>
  <c r="D121" i="1" s="1"/>
  <c r="E121" i="1" s="1"/>
  <c r="B122" i="1"/>
  <c r="G122" i="1" s="1"/>
  <c r="H122" i="1" s="1"/>
  <c r="K122" i="1"/>
  <c r="M122" i="1" s="1"/>
  <c r="L122" i="1"/>
  <c r="D122" i="1" s="1"/>
  <c r="E122" i="1" s="1"/>
  <c r="B123" i="1"/>
  <c r="G123" i="1" s="1"/>
  <c r="H123" i="1" s="1"/>
  <c r="K123" i="1"/>
  <c r="M123" i="1" s="1"/>
  <c r="L123" i="1"/>
  <c r="D123" i="1" s="1"/>
  <c r="E123" i="1" s="1"/>
  <c r="B124" i="1"/>
  <c r="C124" i="1" s="1"/>
  <c r="K124" i="1"/>
  <c r="M124" i="1" s="1"/>
  <c r="L124" i="1"/>
  <c r="D124" i="1" s="1"/>
  <c r="E124" i="1" s="1"/>
  <c r="B125" i="1"/>
  <c r="C125" i="1" s="1"/>
  <c r="K125" i="1"/>
  <c r="M125" i="1" s="1"/>
  <c r="L125" i="1"/>
  <c r="D125" i="1" s="1"/>
  <c r="E125" i="1" s="1"/>
  <c r="B126" i="1"/>
  <c r="G126" i="1" s="1"/>
  <c r="H126" i="1" s="1"/>
  <c r="K126" i="1"/>
  <c r="M126" i="1" s="1"/>
  <c r="L126" i="1"/>
  <c r="D126" i="1" s="1"/>
  <c r="E126" i="1" s="1"/>
  <c r="B127" i="1"/>
  <c r="G127" i="1" s="1"/>
  <c r="H127" i="1" s="1"/>
  <c r="K127" i="1"/>
  <c r="M127" i="1" s="1"/>
  <c r="L127" i="1"/>
  <c r="D127" i="1" s="1"/>
  <c r="E127" i="1" s="1"/>
  <c r="B130" i="1"/>
  <c r="C130" i="1" s="1"/>
  <c r="K130" i="1"/>
  <c r="M130" i="1" s="1"/>
  <c r="L130" i="1"/>
  <c r="D130" i="1" s="1"/>
  <c r="E130" i="1" s="1"/>
  <c r="B131" i="1"/>
  <c r="C131" i="1" s="1"/>
  <c r="K131" i="1"/>
  <c r="M131" i="1" s="1"/>
  <c r="L131" i="1"/>
  <c r="D131" i="1" s="1"/>
  <c r="E131" i="1" s="1"/>
  <c r="B132" i="1"/>
  <c r="G132" i="1" s="1"/>
  <c r="H132" i="1" s="1"/>
  <c r="K132" i="1"/>
  <c r="M132" i="1" s="1"/>
  <c r="L132" i="1"/>
  <c r="D132" i="1" s="1"/>
  <c r="E132" i="1" s="1"/>
  <c r="B135" i="1"/>
  <c r="G135" i="1" s="1"/>
  <c r="H135" i="1" s="1"/>
  <c r="K135" i="1"/>
  <c r="M135" i="1" s="1"/>
  <c r="L135" i="1"/>
  <c r="D135" i="1" s="1"/>
  <c r="E135" i="1" s="1"/>
  <c r="B138" i="1"/>
  <c r="C138" i="1" s="1"/>
  <c r="K138" i="1"/>
  <c r="M138" i="1" s="1"/>
  <c r="L138" i="1"/>
  <c r="D138" i="1" s="1"/>
  <c r="E138" i="1" s="1"/>
  <c r="B141" i="1"/>
  <c r="C141" i="1" s="1"/>
  <c r="K141" i="1"/>
  <c r="M141" i="1" s="1"/>
  <c r="L141" i="1"/>
  <c r="D141" i="1" s="1"/>
  <c r="E141" i="1" s="1"/>
  <c r="J68" i="1"/>
  <c r="L68" i="1" s="1"/>
  <c r="L61" i="1"/>
  <c r="D61" i="1" s="1"/>
  <c r="E61" i="1" s="1"/>
  <c r="K61" i="1"/>
  <c r="M61" i="1" s="1"/>
  <c r="B61" i="1"/>
  <c r="G61" i="1" s="1"/>
  <c r="H61" i="1" s="1"/>
  <c r="B56" i="1"/>
  <c r="C56" i="1" s="1"/>
  <c r="K56" i="1"/>
  <c r="M56" i="1" s="1"/>
  <c r="L56" i="1"/>
  <c r="D56" i="1" s="1"/>
  <c r="E56" i="1" s="1"/>
  <c r="B55" i="1"/>
  <c r="C55" i="1" s="1"/>
  <c r="K55" i="1"/>
  <c r="M55" i="1" s="1"/>
  <c r="L55" i="1"/>
  <c r="D55" i="1" s="1"/>
  <c r="E55" i="1" s="1"/>
  <c r="I40" i="10"/>
  <c r="L40" i="10" s="1"/>
  <c r="F73" i="10" l="1"/>
  <c r="F70" i="10"/>
  <c r="F69" i="10"/>
  <c r="F77" i="10"/>
  <c r="C77" i="10"/>
  <c r="I77" i="10"/>
  <c r="L77" i="10" s="1"/>
  <c r="J77" i="10"/>
  <c r="D77" i="10" s="1"/>
  <c r="B57" i="10"/>
  <c r="C57" i="10" s="1"/>
  <c r="F57" i="10" s="1"/>
  <c r="I57" i="10"/>
  <c r="L57" i="10" s="1"/>
  <c r="B100" i="1"/>
  <c r="C100" i="1" s="1"/>
  <c r="C106" i="1"/>
  <c r="I76" i="10"/>
  <c r="L76" i="10" s="1"/>
  <c r="G95" i="1"/>
  <c r="H95" i="1" s="1"/>
  <c r="G57" i="1"/>
  <c r="H57" i="1" s="1"/>
  <c r="B80" i="10"/>
  <c r="C80" i="10" s="1"/>
  <c r="I80" i="10"/>
  <c r="L80" i="10" s="1"/>
  <c r="C104" i="1"/>
  <c r="G103" i="1"/>
  <c r="H103" i="1" s="1"/>
  <c r="C102" i="1"/>
  <c r="G100" i="1"/>
  <c r="H100" i="1" s="1"/>
  <c r="J76" i="10"/>
  <c r="D76" i="10" s="1"/>
  <c r="C83" i="10"/>
  <c r="I84" i="10"/>
  <c r="L84" i="10" s="1"/>
  <c r="B84" i="10"/>
  <c r="C75" i="10"/>
  <c r="I75" i="10"/>
  <c r="L75" i="10" s="1"/>
  <c r="C76" i="10"/>
  <c r="F76" i="10"/>
  <c r="B39" i="10"/>
  <c r="C47" i="10"/>
  <c r="F47" i="10" s="1"/>
  <c r="I39" i="10"/>
  <c r="L39" i="10" s="1"/>
  <c r="G141" i="1"/>
  <c r="H141" i="1" s="1"/>
  <c r="C135" i="1"/>
  <c r="C132" i="1"/>
  <c r="G131" i="1"/>
  <c r="H131" i="1" s="1"/>
  <c r="G130" i="1"/>
  <c r="H130" i="1" s="1"/>
  <c r="C127" i="1"/>
  <c r="C126" i="1"/>
  <c r="G125" i="1"/>
  <c r="H125" i="1" s="1"/>
  <c r="G124" i="1"/>
  <c r="H124" i="1" s="1"/>
  <c r="C123" i="1"/>
  <c r="C122" i="1"/>
  <c r="G121" i="1"/>
  <c r="H121" i="1" s="1"/>
  <c r="G120" i="1"/>
  <c r="H120" i="1" s="1"/>
  <c r="C119" i="1"/>
  <c r="C118" i="1"/>
  <c r="G117" i="1"/>
  <c r="H117" i="1" s="1"/>
  <c r="G116" i="1"/>
  <c r="H116" i="1" s="1"/>
  <c r="C115" i="1"/>
  <c r="C114" i="1"/>
  <c r="G113" i="1"/>
  <c r="H113" i="1" s="1"/>
  <c r="G112" i="1"/>
  <c r="H112" i="1" s="1"/>
  <c r="C111" i="1"/>
  <c r="C110" i="1"/>
  <c r="C60" i="1"/>
  <c r="G105" i="1"/>
  <c r="H105" i="1" s="1"/>
  <c r="L109" i="1"/>
  <c r="D109" i="1" s="1"/>
  <c r="E109" i="1" s="1"/>
  <c r="B109" i="1"/>
  <c r="G99" i="1"/>
  <c r="H99" i="1" s="1"/>
  <c r="G101" i="1"/>
  <c r="H101" i="1" s="1"/>
  <c r="G96" i="1"/>
  <c r="H96" i="1" s="1"/>
  <c r="G94" i="1"/>
  <c r="H94" i="1" s="1"/>
  <c r="C94" i="1"/>
  <c r="K94" i="1"/>
  <c r="M94" i="1" s="1"/>
  <c r="K68" i="1"/>
  <c r="M68" i="1" s="1"/>
  <c r="D68" i="1"/>
  <c r="E68" i="1" s="1"/>
  <c r="G138" i="1"/>
  <c r="H138" i="1" s="1"/>
  <c r="B68" i="1"/>
  <c r="C68" i="1" s="1"/>
  <c r="L94" i="1"/>
  <c r="D94" i="1" s="1"/>
  <c r="E94" i="1" s="1"/>
  <c r="C61" i="1"/>
  <c r="G55" i="1"/>
  <c r="H55" i="1" s="1"/>
  <c r="G56" i="1"/>
  <c r="H56" i="1" s="1"/>
  <c r="J13" i="10"/>
  <c r="D13" i="10" s="1"/>
  <c r="F80" i="10" l="1"/>
  <c r="F84" i="10"/>
  <c r="C84" i="10"/>
  <c r="C109" i="1"/>
  <c r="G109" i="1"/>
  <c r="H109" i="1" s="1"/>
  <c r="G68" i="1"/>
  <c r="H68" i="1" s="1"/>
  <c r="C13" i="10"/>
  <c r="F13" i="10" s="1"/>
  <c r="I13" i="10"/>
  <c r="L13" i="10" s="1"/>
  <c r="C14" i="10"/>
  <c r="F14" i="10" s="1"/>
  <c r="I14" i="10"/>
  <c r="L14" i="10" s="1"/>
  <c r="J14" i="10"/>
  <c r="D14" i="10" s="1"/>
  <c r="C4" i="10"/>
  <c r="F4" i="10" s="1"/>
  <c r="C5" i="10"/>
  <c r="F5" i="10" s="1"/>
  <c r="C6" i="10"/>
  <c r="F6" i="10" s="1"/>
  <c r="C27" i="10"/>
  <c r="F27" i="10" s="1"/>
  <c r="I27" i="10"/>
  <c r="L27" i="10" s="1"/>
  <c r="J27" i="10"/>
  <c r="D27" i="10" s="1"/>
  <c r="C28" i="10"/>
  <c r="F28" i="10" s="1"/>
  <c r="I28" i="10"/>
  <c r="L28" i="10" s="1"/>
  <c r="J28" i="10"/>
  <c r="D28" i="10" s="1"/>
  <c r="I16" i="10"/>
  <c r="L16" i="10" s="1"/>
  <c r="J16" i="10"/>
  <c r="D16" i="10" s="1"/>
  <c r="C17" i="10"/>
  <c r="F17" i="10" s="1"/>
  <c r="I17" i="10"/>
  <c r="L17" i="10" s="1"/>
  <c r="J17" i="10"/>
  <c r="D17" i="10" s="1"/>
  <c r="C18" i="10"/>
  <c r="F18" i="10" s="1"/>
  <c r="I18" i="10"/>
  <c r="L18" i="10" s="1"/>
  <c r="J18" i="10"/>
  <c r="D18" i="10" s="1"/>
  <c r="C16" i="10" l="1"/>
  <c r="F16" i="10" s="1"/>
  <c r="J59" i="10"/>
  <c r="D59" i="10" s="1"/>
  <c r="I59" i="10"/>
  <c r="L59" i="10" s="1"/>
  <c r="I60" i="10"/>
  <c r="L60" i="10" s="1"/>
  <c r="J60" i="10"/>
  <c r="D60" i="10" s="1"/>
  <c r="I61" i="10"/>
  <c r="L61" i="10" s="1"/>
  <c r="J61" i="10"/>
  <c r="D61" i="10" s="1"/>
  <c r="I62" i="10"/>
  <c r="L62" i="10" s="1"/>
  <c r="J62" i="10"/>
  <c r="D62" i="10" s="1"/>
  <c r="J40" i="10"/>
  <c r="D40" i="10" s="1"/>
  <c r="I44" i="10"/>
  <c r="L44" i="10" s="1"/>
  <c r="J44" i="10"/>
  <c r="D44" i="10" s="1"/>
  <c r="J25" i="10" l="1"/>
  <c r="D25" i="10" s="1"/>
  <c r="I25" i="10"/>
  <c r="L25" i="10" s="1"/>
  <c r="C25" i="10"/>
  <c r="F25" i="10" s="1"/>
  <c r="J24" i="10"/>
  <c r="D24" i="10" s="1"/>
  <c r="I24" i="10"/>
  <c r="L24" i="10" s="1"/>
  <c r="C24" i="10"/>
  <c r="F24" i="10" s="1"/>
  <c r="J22" i="10"/>
  <c r="D22" i="10" s="1"/>
  <c r="I22" i="10"/>
  <c r="L22" i="10" s="1"/>
  <c r="J21" i="10"/>
  <c r="D21" i="10" s="1"/>
  <c r="I21" i="10"/>
  <c r="L21" i="10" s="1"/>
  <c r="J35" i="10"/>
  <c r="D35" i="10" s="1"/>
  <c r="I35" i="10"/>
  <c r="L35" i="10" s="1"/>
  <c r="C35" i="10"/>
  <c r="F35" i="10" s="1"/>
  <c r="J33" i="10"/>
  <c r="D33" i="10" s="1"/>
  <c r="I33" i="10"/>
  <c r="L33" i="10" s="1"/>
  <c r="C33" i="10"/>
  <c r="F33" i="10" s="1"/>
  <c r="J10" i="10"/>
  <c r="D10" i="10" s="1"/>
  <c r="I10" i="10"/>
  <c r="L10" i="10" s="1"/>
  <c r="J32" i="10"/>
  <c r="D32" i="10" s="1"/>
  <c r="I32" i="10"/>
  <c r="L32" i="10" s="1"/>
  <c r="J9" i="10"/>
  <c r="D9" i="10" s="1"/>
  <c r="I9" i="10"/>
  <c r="L9" i="10" s="1"/>
  <c r="C9" i="10"/>
  <c r="F9" i="10" s="1"/>
  <c r="J34" i="10"/>
  <c r="D34" i="10" s="1"/>
  <c r="I34" i="10"/>
  <c r="L34" i="10" s="1"/>
  <c r="J20" i="10"/>
  <c r="D20" i="10" s="1"/>
  <c r="I20" i="10"/>
  <c r="L20" i="10" s="1"/>
  <c r="C20" i="10"/>
  <c r="F20" i="10" s="1"/>
  <c r="J12" i="10"/>
  <c r="D12" i="10" s="1"/>
  <c r="I12" i="10"/>
  <c r="L12" i="10" s="1"/>
  <c r="J30" i="10"/>
  <c r="D30" i="10" s="1"/>
  <c r="I30" i="10"/>
  <c r="L30" i="10" s="1"/>
  <c r="C30" i="10"/>
  <c r="F30" i="10" s="1"/>
  <c r="H3" i="10"/>
  <c r="D55" i="10"/>
  <c r="D49" i="10"/>
  <c r="D51" i="10"/>
  <c r="D47" i="10"/>
  <c r="H46" i="10"/>
  <c r="D66" i="10"/>
  <c r="D65" i="10"/>
  <c r="D53" i="10"/>
  <c r="D42" i="10"/>
  <c r="I46" i="10" l="1"/>
  <c r="L46" i="10" s="1"/>
  <c r="J46" i="10"/>
  <c r="D46" i="10" s="1"/>
  <c r="B46" i="10"/>
  <c r="J3" i="10"/>
  <c r="D3" i="10" s="1"/>
  <c r="I3" i="10"/>
  <c r="L3" i="10" s="1"/>
  <c r="B3" i="10"/>
  <c r="C3" i="10" s="1"/>
  <c r="F3" i="10" s="1"/>
  <c r="C34" i="10"/>
  <c r="F34" i="10" s="1"/>
  <c r="C12" i="10"/>
  <c r="F12" i="10" s="1"/>
  <c r="D39" i="10"/>
  <c r="C32" i="10"/>
  <c r="F32" i="10" s="1"/>
  <c r="C21" i="10"/>
  <c r="F21" i="10" s="1"/>
  <c r="C7" i="10"/>
  <c r="F7" i="10" s="1"/>
  <c r="C10" i="10"/>
  <c r="F10" i="10" s="1"/>
  <c r="C22" i="10"/>
  <c r="F22" i="10" s="1"/>
  <c r="L17" i="1"/>
  <c r="D17" i="1" s="1"/>
  <c r="E17" i="1" s="1"/>
  <c r="K17" i="1"/>
  <c r="M17" i="1" s="1"/>
  <c r="B17" i="1"/>
  <c r="G17" i="1" s="1"/>
  <c r="H17" i="1" s="1"/>
  <c r="L16" i="1"/>
  <c r="D16" i="1" s="1"/>
  <c r="E16" i="1" s="1"/>
  <c r="K16" i="1"/>
  <c r="M16" i="1" s="1"/>
  <c r="B16" i="1"/>
  <c r="G16" i="1" s="1"/>
  <c r="H16" i="1" s="1"/>
  <c r="L15" i="1"/>
  <c r="D15" i="1" s="1"/>
  <c r="E15" i="1" s="1"/>
  <c r="K15" i="1"/>
  <c r="M15" i="1" s="1"/>
  <c r="B15" i="1"/>
  <c r="G15" i="1" s="1"/>
  <c r="H15" i="1" s="1"/>
  <c r="L14" i="1"/>
  <c r="D14" i="1" s="1"/>
  <c r="E14" i="1" s="1"/>
  <c r="K14" i="1"/>
  <c r="M14" i="1" s="1"/>
  <c r="B14" i="1"/>
  <c r="C14" i="1" s="1"/>
  <c r="L13" i="1"/>
  <c r="D13" i="1" s="1"/>
  <c r="E13" i="1" s="1"/>
  <c r="K13" i="1"/>
  <c r="M13" i="1" s="1"/>
  <c r="B13" i="1"/>
  <c r="G13" i="1" s="1"/>
  <c r="H13" i="1" s="1"/>
  <c r="L12" i="1"/>
  <c r="D12" i="1" s="1"/>
  <c r="E12" i="1" s="1"/>
  <c r="K12" i="1"/>
  <c r="M12" i="1" s="1"/>
  <c r="B12" i="1"/>
  <c r="G12" i="1" s="1"/>
  <c r="H12" i="1" s="1"/>
  <c r="L11" i="1"/>
  <c r="D11" i="1" s="1"/>
  <c r="E11" i="1" s="1"/>
  <c r="K11" i="1"/>
  <c r="M11" i="1" s="1"/>
  <c r="B11" i="1"/>
  <c r="C11" i="1" s="1"/>
  <c r="L10" i="1"/>
  <c r="D10" i="1" s="1"/>
  <c r="E10" i="1" s="1"/>
  <c r="K10" i="1"/>
  <c r="M10" i="1" s="1"/>
  <c r="B10" i="1"/>
  <c r="C10" i="1" s="1"/>
  <c r="L9" i="1"/>
  <c r="D9" i="1" s="1"/>
  <c r="E9" i="1" s="1"/>
  <c r="K9" i="1"/>
  <c r="M9" i="1" s="1"/>
  <c r="B9" i="1"/>
  <c r="G9" i="1" s="1"/>
  <c r="H9" i="1" s="1"/>
  <c r="L8" i="1"/>
  <c r="D8" i="1" s="1"/>
  <c r="E8" i="1" s="1"/>
  <c r="K8" i="1"/>
  <c r="M8" i="1" s="1"/>
  <c r="B8" i="1"/>
  <c r="G8" i="1" s="1"/>
  <c r="H8" i="1" s="1"/>
  <c r="L7" i="1"/>
  <c r="D7" i="1" s="1"/>
  <c r="E7" i="1" s="1"/>
  <c r="K7" i="1"/>
  <c r="M7" i="1" s="1"/>
  <c r="B7" i="1"/>
  <c r="C7" i="1" s="1"/>
  <c r="L6" i="1"/>
  <c r="D6" i="1" s="1"/>
  <c r="E6" i="1" s="1"/>
  <c r="K6" i="1"/>
  <c r="M6" i="1" s="1"/>
  <c r="B6" i="1"/>
  <c r="C6" i="1" s="1"/>
  <c r="L5" i="1"/>
  <c r="D5" i="1" s="1"/>
  <c r="E5" i="1" s="1"/>
  <c r="K5" i="1"/>
  <c r="M5" i="1" s="1"/>
  <c r="B5" i="1"/>
  <c r="G5" i="1" s="1"/>
  <c r="H5" i="1" s="1"/>
  <c r="L74" i="1"/>
  <c r="D74" i="1" s="1"/>
  <c r="E74" i="1" s="1"/>
  <c r="K74" i="1"/>
  <c r="M74" i="1" s="1"/>
  <c r="B74" i="1"/>
  <c r="C74" i="1" s="1"/>
  <c r="L71" i="1"/>
  <c r="D71" i="1" s="1"/>
  <c r="E71" i="1" s="1"/>
  <c r="K71" i="1"/>
  <c r="M71" i="1" s="1"/>
  <c r="B71" i="1"/>
  <c r="G71" i="1" s="1"/>
  <c r="H71" i="1" s="1"/>
  <c r="L67" i="1"/>
  <c r="D67" i="1" s="1"/>
  <c r="E67" i="1" s="1"/>
  <c r="K67" i="1"/>
  <c r="M67" i="1" s="1"/>
  <c r="B67" i="1"/>
  <c r="C67" i="1" s="1"/>
  <c r="L64" i="1"/>
  <c r="D64" i="1" s="1"/>
  <c r="E64" i="1" s="1"/>
  <c r="K64" i="1"/>
  <c r="M64" i="1" s="1"/>
  <c r="B64" i="1"/>
  <c r="G64" i="1" s="1"/>
  <c r="H64" i="1" s="1"/>
  <c r="L63" i="1"/>
  <c r="D63" i="1" s="1"/>
  <c r="E63" i="1" s="1"/>
  <c r="K63" i="1"/>
  <c r="M63" i="1" s="1"/>
  <c r="B63" i="1"/>
  <c r="G63" i="1" s="1"/>
  <c r="H63" i="1" s="1"/>
  <c r="L62" i="1"/>
  <c r="D62" i="1" s="1"/>
  <c r="E62" i="1" s="1"/>
  <c r="K62" i="1"/>
  <c r="M62" i="1" s="1"/>
  <c r="B62" i="1"/>
  <c r="G62" i="1" s="1"/>
  <c r="H62" i="1" s="1"/>
  <c r="L48" i="1"/>
  <c r="D48" i="1" s="1"/>
  <c r="E48" i="1" s="1"/>
  <c r="K48" i="1"/>
  <c r="M48" i="1" s="1"/>
  <c r="B48" i="1"/>
  <c r="G48" i="1" s="1"/>
  <c r="H48" i="1" s="1"/>
  <c r="L47" i="1"/>
  <c r="D47" i="1" s="1"/>
  <c r="E47" i="1" s="1"/>
  <c r="K47" i="1"/>
  <c r="M47" i="1" s="1"/>
  <c r="B47" i="1"/>
  <c r="G47" i="1" s="1"/>
  <c r="H47" i="1" s="1"/>
  <c r="L46" i="1"/>
  <c r="D46" i="1" s="1"/>
  <c r="E46" i="1" s="1"/>
  <c r="K46" i="1"/>
  <c r="M46" i="1" s="1"/>
  <c r="B46" i="1"/>
  <c r="G46" i="1" s="1"/>
  <c r="H46" i="1" s="1"/>
  <c r="L45" i="1"/>
  <c r="D45" i="1" s="1"/>
  <c r="E45" i="1" s="1"/>
  <c r="K45" i="1"/>
  <c r="M45" i="1" s="1"/>
  <c r="B45" i="1"/>
  <c r="C45" i="1" s="1"/>
  <c r="L44" i="1"/>
  <c r="D44" i="1" s="1"/>
  <c r="E44" i="1" s="1"/>
  <c r="K44" i="1"/>
  <c r="M44" i="1" s="1"/>
  <c r="B44" i="1"/>
  <c r="G44" i="1" s="1"/>
  <c r="H44" i="1" s="1"/>
  <c r="L43" i="1"/>
  <c r="D43" i="1" s="1"/>
  <c r="E43" i="1" s="1"/>
  <c r="K43" i="1"/>
  <c r="M43" i="1" s="1"/>
  <c r="B43" i="1"/>
  <c r="G43" i="1" s="1"/>
  <c r="H43" i="1" s="1"/>
  <c r="L42" i="1"/>
  <c r="D42" i="1" s="1"/>
  <c r="E42" i="1" s="1"/>
  <c r="K42" i="1"/>
  <c r="M42" i="1" s="1"/>
  <c r="B42" i="1"/>
  <c r="G42" i="1" s="1"/>
  <c r="H42" i="1" s="1"/>
  <c r="L41" i="1"/>
  <c r="D41" i="1" s="1"/>
  <c r="E41" i="1" s="1"/>
  <c r="K41" i="1"/>
  <c r="M41" i="1" s="1"/>
  <c r="B41" i="1"/>
  <c r="C41" i="1" s="1"/>
  <c r="L40" i="1"/>
  <c r="D40" i="1" s="1"/>
  <c r="E40" i="1" s="1"/>
  <c r="K40" i="1"/>
  <c r="M40" i="1" s="1"/>
  <c r="B40" i="1"/>
  <c r="G40" i="1" s="1"/>
  <c r="H40" i="1" s="1"/>
  <c r="L37" i="1"/>
  <c r="D37" i="1" s="1"/>
  <c r="E37" i="1" s="1"/>
  <c r="K37" i="1"/>
  <c r="M37" i="1" s="1"/>
  <c r="B37" i="1"/>
  <c r="G37" i="1" s="1"/>
  <c r="H37" i="1" s="1"/>
  <c r="L36" i="1"/>
  <c r="D36" i="1" s="1"/>
  <c r="E36" i="1" s="1"/>
  <c r="K36" i="1"/>
  <c r="M36" i="1" s="1"/>
  <c r="B36" i="1"/>
  <c r="C36" i="1" s="1"/>
  <c r="L35" i="1"/>
  <c r="D35" i="1" s="1"/>
  <c r="E35" i="1" s="1"/>
  <c r="K35" i="1"/>
  <c r="M35" i="1" s="1"/>
  <c r="B35" i="1"/>
  <c r="G35" i="1" s="1"/>
  <c r="H35" i="1" s="1"/>
  <c r="L34" i="1"/>
  <c r="D34" i="1" s="1"/>
  <c r="E34" i="1" s="1"/>
  <c r="K34" i="1"/>
  <c r="M34" i="1" s="1"/>
  <c r="B34" i="1"/>
  <c r="G34" i="1" s="1"/>
  <c r="H34" i="1" s="1"/>
  <c r="L33" i="1"/>
  <c r="D33" i="1" s="1"/>
  <c r="E33" i="1" s="1"/>
  <c r="K33" i="1"/>
  <c r="M33" i="1" s="1"/>
  <c r="B33" i="1"/>
  <c r="C33" i="1" s="1"/>
  <c r="L32" i="1"/>
  <c r="D32" i="1" s="1"/>
  <c r="E32" i="1" s="1"/>
  <c r="K32" i="1"/>
  <c r="M32" i="1" s="1"/>
  <c r="B32" i="1"/>
  <c r="C32" i="1" s="1"/>
  <c r="L31" i="1"/>
  <c r="D31" i="1" s="1"/>
  <c r="E31" i="1" s="1"/>
  <c r="K31" i="1"/>
  <c r="M31" i="1" s="1"/>
  <c r="B31" i="1"/>
  <c r="G31" i="1" s="1"/>
  <c r="H31" i="1" s="1"/>
  <c r="L30" i="1"/>
  <c r="D30" i="1" s="1"/>
  <c r="E30" i="1" s="1"/>
  <c r="K30" i="1"/>
  <c r="M30" i="1" s="1"/>
  <c r="B30" i="1"/>
  <c r="G30" i="1" s="1"/>
  <c r="H30" i="1" s="1"/>
  <c r="L29" i="1"/>
  <c r="D29" i="1" s="1"/>
  <c r="E29" i="1" s="1"/>
  <c r="K29" i="1"/>
  <c r="M29" i="1" s="1"/>
  <c r="B29" i="1"/>
  <c r="C29" i="1" s="1"/>
  <c r="L39" i="1"/>
  <c r="D39" i="1" s="1"/>
  <c r="E39" i="1" s="1"/>
  <c r="K39" i="1"/>
  <c r="M39" i="1" s="1"/>
  <c r="B39" i="1"/>
  <c r="C39" i="1" s="1"/>
  <c r="L38" i="1"/>
  <c r="D38" i="1" s="1"/>
  <c r="E38" i="1" s="1"/>
  <c r="K38" i="1"/>
  <c r="M38" i="1" s="1"/>
  <c r="B38" i="1"/>
  <c r="G38" i="1" s="1"/>
  <c r="H38" i="1" s="1"/>
  <c r="C39" i="10" l="1"/>
  <c r="F39" i="10" s="1"/>
  <c r="C46" i="10"/>
  <c r="F46" i="10" s="1"/>
  <c r="C8" i="1"/>
  <c r="C15" i="1"/>
  <c r="C16" i="1"/>
  <c r="C12" i="1"/>
  <c r="C5" i="1"/>
  <c r="G6" i="1"/>
  <c r="H6" i="1" s="1"/>
  <c r="C9" i="1"/>
  <c r="G10" i="1"/>
  <c r="H10" i="1" s="1"/>
  <c r="C13" i="1"/>
  <c r="G14" i="1"/>
  <c r="H14" i="1" s="1"/>
  <c r="C17" i="1"/>
  <c r="G7" i="1"/>
  <c r="H7" i="1" s="1"/>
  <c r="G11" i="1"/>
  <c r="H11" i="1" s="1"/>
  <c r="G74" i="1"/>
  <c r="H74" i="1" s="1"/>
  <c r="C62" i="1"/>
  <c r="C71" i="1"/>
  <c r="C64" i="1"/>
  <c r="G67" i="1"/>
  <c r="H67" i="1" s="1"/>
  <c r="C63" i="1"/>
  <c r="C42" i="1"/>
  <c r="C43" i="1"/>
  <c r="C46" i="1"/>
  <c r="C34" i="1"/>
  <c r="C35" i="1"/>
  <c r="C44" i="1"/>
  <c r="C37" i="1"/>
  <c r="C30" i="1"/>
  <c r="C40" i="1"/>
  <c r="C47" i="1"/>
  <c r="C31" i="1"/>
  <c r="G32" i="1"/>
  <c r="H32" i="1" s="1"/>
  <c r="G41" i="1"/>
  <c r="H41" i="1" s="1"/>
  <c r="G45" i="1"/>
  <c r="H45" i="1" s="1"/>
  <c r="C48" i="1"/>
  <c r="G29" i="1"/>
  <c r="H29" i="1" s="1"/>
  <c r="G33" i="1"/>
  <c r="H33" i="1" s="1"/>
  <c r="G36" i="1"/>
  <c r="H36" i="1" s="1"/>
  <c r="G39" i="1"/>
  <c r="H39" i="1" s="1"/>
  <c r="C38" i="1"/>
  <c r="B18" i="1" l="1"/>
  <c r="G18" i="1" s="1"/>
  <c r="H18" i="1" s="1"/>
  <c r="L18" i="1"/>
  <c r="D18" i="1" s="1"/>
  <c r="E18" i="1" s="1"/>
  <c r="K18" i="1"/>
  <c r="B49" i="1"/>
  <c r="C49" i="1" s="1"/>
  <c r="K49" i="1"/>
  <c r="M49" i="1" s="1"/>
  <c r="L49" i="1"/>
  <c r="B84" i="1"/>
  <c r="C84" i="1" s="1"/>
  <c r="K84" i="1"/>
  <c r="M84" i="1" s="1"/>
  <c r="L84" i="1"/>
  <c r="B81" i="1"/>
  <c r="L81" i="1"/>
  <c r="K81" i="1"/>
  <c r="M81" i="1" s="1"/>
  <c r="B83" i="1"/>
  <c r="G83" i="1" s="1"/>
  <c r="H83" i="1" s="1"/>
  <c r="B82" i="1"/>
  <c r="B79" i="1"/>
  <c r="C79" i="1" s="1"/>
  <c r="B78" i="1"/>
  <c r="G78" i="1" s="1"/>
  <c r="H78" i="1" s="1"/>
  <c r="B77" i="1"/>
  <c r="G77" i="1" s="1"/>
  <c r="H77" i="1" s="1"/>
  <c r="P16" i="1"/>
  <c r="Q16" i="1" s="1"/>
  <c r="B54" i="1"/>
  <c r="G54" i="1" s="1"/>
  <c r="H54" i="1" s="1"/>
  <c r="B53" i="1"/>
  <c r="G53" i="1" s="1"/>
  <c r="H53" i="1" s="1"/>
  <c r="B52" i="1"/>
  <c r="G52" i="1" s="1"/>
  <c r="H52" i="1" s="1"/>
  <c r="B51" i="1"/>
  <c r="G51" i="1" s="1"/>
  <c r="H51" i="1" s="1"/>
  <c r="B50" i="1"/>
  <c r="C50" i="1" s="1"/>
  <c r="B19" i="1"/>
  <c r="H19" i="1" s="1"/>
  <c r="B20" i="1"/>
  <c r="G20" i="1" s="1"/>
  <c r="H20" i="1" s="1"/>
  <c r="B21" i="1"/>
  <c r="C21" i="1" s="1"/>
  <c r="B22" i="1"/>
  <c r="C22" i="1" s="1"/>
  <c r="B23" i="1"/>
  <c r="C23" i="1" s="1"/>
  <c r="L83" i="1"/>
  <c r="L82" i="1"/>
  <c r="L78" i="1"/>
  <c r="D78" i="1" s="1"/>
  <c r="E78" i="1" s="1"/>
  <c r="L79" i="1"/>
  <c r="D79" i="1" s="1"/>
  <c r="E79" i="1" s="1"/>
  <c r="L77" i="1"/>
  <c r="Z16" i="1"/>
  <c r="L51" i="1"/>
  <c r="L52" i="1"/>
  <c r="L53" i="1"/>
  <c r="L54" i="1"/>
  <c r="L50" i="1"/>
  <c r="L19" i="1"/>
  <c r="D19" i="1" s="1"/>
  <c r="E19" i="1" s="1"/>
  <c r="L20" i="1"/>
  <c r="M20" i="1" s="1"/>
  <c r="L21" i="1"/>
  <c r="D21" i="1" s="1"/>
  <c r="E21" i="1" s="1"/>
  <c r="L22" i="1"/>
  <c r="D22" i="1" s="1"/>
  <c r="E22" i="1" s="1"/>
  <c r="L23" i="1"/>
  <c r="D23" i="1" s="1"/>
  <c r="E23" i="1" s="1"/>
  <c r="K83" i="1"/>
  <c r="M83" i="1" s="1"/>
  <c r="K82" i="1"/>
  <c r="M82" i="1" s="1"/>
  <c r="K78" i="1"/>
  <c r="M78" i="1" s="1"/>
  <c r="K79" i="1"/>
  <c r="M79" i="1" s="1"/>
  <c r="K77" i="1"/>
  <c r="M77" i="1" s="1"/>
  <c r="Y16" i="1"/>
  <c r="AA16" i="1" s="1"/>
  <c r="K51" i="1"/>
  <c r="M51" i="1" s="1"/>
  <c r="K52" i="1"/>
  <c r="M52" i="1" s="1"/>
  <c r="K53" i="1"/>
  <c r="M53" i="1" s="1"/>
  <c r="K54" i="1"/>
  <c r="M54" i="1" s="1"/>
  <c r="K50" i="1"/>
  <c r="M50" i="1" s="1"/>
  <c r="K19" i="1"/>
  <c r="K20" i="1"/>
  <c r="K21" i="1"/>
  <c r="K22" i="1"/>
  <c r="K23" i="1"/>
  <c r="G82" i="1" l="1"/>
  <c r="H82" i="1" s="1"/>
  <c r="G81" i="1"/>
  <c r="H81" i="1" s="1"/>
  <c r="D20" i="1"/>
  <c r="E20" i="1" s="1"/>
  <c r="D54" i="1"/>
  <c r="E54" i="1" s="1"/>
  <c r="D77" i="1"/>
  <c r="E77" i="1" s="1"/>
  <c r="D82" i="1"/>
  <c r="E82" i="1" s="1"/>
  <c r="C81" i="1"/>
  <c r="C18" i="1"/>
  <c r="D51" i="1"/>
  <c r="E51" i="1" s="1"/>
  <c r="D83" i="1"/>
  <c r="E83" i="1" s="1"/>
  <c r="M19" i="1"/>
  <c r="D81" i="1"/>
  <c r="E81" i="1" s="1"/>
  <c r="D84" i="1"/>
  <c r="E84" i="1" s="1"/>
  <c r="D49" i="1"/>
  <c r="E49" i="1" s="1"/>
  <c r="D52" i="1"/>
  <c r="E52" i="1" s="1"/>
  <c r="D50" i="1"/>
  <c r="E50" i="1" s="1"/>
  <c r="D53" i="1"/>
  <c r="E53" i="1" s="1"/>
  <c r="R16" i="1"/>
  <c r="S16" i="1" s="1"/>
  <c r="M23" i="1"/>
  <c r="M18" i="1"/>
  <c r="G49" i="1"/>
  <c r="H49" i="1" s="1"/>
  <c r="M22" i="1"/>
  <c r="G84" i="1"/>
  <c r="H84" i="1" s="1"/>
  <c r="M21" i="1"/>
  <c r="G79" i="1"/>
  <c r="H79" i="1" s="1"/>
  <c r="G23" i="1"/>
  <c r="H23" i="1" s="1"/>
  <c r="C53" i="1"/>
  <c r="U16" i="1"/>
  <c r="V16" i="1" s="1"/>
  <c r="C19" i="1"/>
  <c r="G50" i="1"/>
  <c r="H50" i="1" s="1"/>
  <c r="C78" i="1"/>
  <c r="G22" i="1"/>
  <c r="H22" i="1" s="1"/>
  <c r="G21" i="1"/>
  <c r="H21" i="1" s="1"/>
  <c r="C54" i="1"/>
  <c r="C77" i="1"/>
  <c r="C82" i="1"/>
  <c r="C51" i="1"/>
  <c r="C20" i="1"/>
  <c r="C52" i="1"/>
  <c r="C83" i="1"/>
</calcChain>
</file>

<file path=xl/sharedStrings.xml><?xml version="1.0" encoding="utf-8"?>
<sst xmlns="http://schemas.openxmlformats.org/spreadsheetml/2006/main" count="231" uniqueCount="135">
  <si>
    <t>PU ACHAT  HT</t>
  </si>
  <si>
    <t xml:space="preserve">Blancs </t>
  </si>
  <si>
    <t>Domaine des Gravennes - Domaine des Gravennes Tradition cuvée réemployable - Blanc - 2023 - Vallée du Rhône, Côtes du Rhône</t>
  </si>
  <si>
    <t>Château de Fontenay - Sauvignon - Blanc - 2022 - Loire, Touraine</t>
  </si>
  <si>
    <t>Château de Nages - Famille Gassier - Gourmandi_Nages - Blanc - Vallée du Rhône, Vin de France</t>
  </si>
  <si>
    <t>Florian Le Capitaine - Le Sec - Blanc - 2022 - Loire, Vouvray</t>
  </si>
  <si>
    <t>Domaine du Château de Fleys - Domaine André Philippon Chablis - Blanc - 2022 - Bourgogne, Chablis</t>
  </si>
  <si>
    <t>Château de Premeaux - Hautes Côtes Nuits - Blanc - 2020 - Bourgogne, Bourgogne Hautes Côtes de Nuits</t>
  </si>
  <si>
    <t xml:space="preserve">Rouges </t>
  </si>
  <si>
    <t>Cave Bruneau-Dupuy- Les Pentes - Rouge - 2022 - Loire, Saint-Nicolas-de-Bourgueil</t>
  </si>
  <si>
    <t>Domaine SAUVETE - Les Gravouilles - Rouge - 2021 - Loire, Touraine</t>
  </si>
  <si>
    <t>Domaine Ricardelle de Lautrec Cuvée Nature Pinot Noir - Rouge - 2022</t>
  </si>
  <si>
    <t>Domaine du Pavillon - Pavillon. - Rouge - 2021 - Vallée du Rhône, Crozes-Hermitage</t>
  </si>
  <si>
    <t>Château de Premeaux - Côtes Nuits Villages - Rouge - 2021 - Bourgogne</t>
  </si>
  <si>
    <t xml:space="preserve">Champagne </t>
  </si>
  <si>
    <t>Champagne Olivier Marteaux - Brut Reserve - Pétillant</t>
  </si>
  <si>
    <t xml:space="preserve">Orange </t>
  </si>
  <si>
    <t>Pépin - COUCOU Orange - Blanc - 2022 - Alsace</t>
  </si>
  <si>
    <t xml:space="preserve">Pet'Nat </t>
  </si>
  <si>
    <t>Pépin - COUCOU Naturel - Pétillant - 2022 Alsace</t>
  </si>
  <si>
    <t xml:space="preserve">Rosés </t>
  </si>
  <si>
    <t>Domaine du Clos Gautier - Campé d_Enroch - Rosé - Provence-Alpes-Côte d_Azur</t>
  </si>
  <si>
    <t>Léoube - Love by Léoube - Rosé - 2023 - Provence-Alpes-Côte d_Azur, Côtes de Provence</t>
  </si>
  <si>
    <t xml:space="preserve">Brouilly - Elixir </t>
  </si>
  <si>
    <t xml:space="preserve">Petit accent </t>
  </si>
  <si>
    <t xml:space="preserve">P'tites roches - 39€TTC la bouteille </t>
  </si>
  <si>
    <t>PU ACHAT  TTC</t>
  </si>
  <si>
    <t xml:space="preserve">PU VENTE HT </t>
  </si>
  <si>
    <t>PU VENTE TTC</t>
  </si>
  <si>
    <t>COEFF</t>
  </si>
  <si>
    <t xml:space="preserve">A LA BOUTEILLE </t>
  </si>
  <si>
    <t>AU VERRE</t>
  </si>
  <si>
    <t>PU VENTE HT x4</t>
  </si>
  <si>
    <t>PU VENTE TTC x4</t>
  </si>
  <si>
    <t>PU VENTE HT coeff verre</t>
  </si>
  <si>
    <t>PU VENTE TTC  coeff verre</t>
  </si>
  <si>
    <t xml:space="preserve">La noë </t>
  </si>
  <si>
    <t xml:space="preserve">Macon village </t>
  </si>
  <si>
    <t xml:space="preserve">Entre amis </t>
  </si>
  <si>
    <t xml:space="preserve">Grand vin rouge </t>
  </si>
  <si>
    <t>Una notte</t>
  </si>
  <si>
    <t>Cuvée Eliott</t>
  </si>
  <si>
    <t xml:space="preserve">Jeune Homme </t>
  </si>
  <si>
    <t>Douceur de vigne</t>
  </si>
  <si>
    <t xml:space="preserve">Cuvée Léonard </t>
  </si>
  <si>
    <t xml:space="preserve">Cuvée des Lyres </t>
  </si>
  <si>
    <t xml:space="preserve">Leatitia Torchet Bouteille </t>
  </si>
  <si>
    <t xml:space="preserve">Leatitia Torchet 1/2 Bouteille </t>
  </si>
  <si>
    <t>Pet'Nat Vivant</t>
  </si>
  <si>
    <t>Le P'tit rouge</t>
  </si>
  <si>
    <t>Les 3 pères</t>
  </si>
  <si>
    <t xml:space="preserve">P'tites roches  </t>
  </si>
  <si>
    <t>Inspirations</t>
  </si>
  <si>
    <t xml:space="preserve">Giocoso </t>
  </si>
  <si>
    <t xml:space="preserve">Sainte Lucide </t>
  </si>
  <si>
    <t xml:space="preserve">Céléstine </t>
  </si>
  <si>
    <t xml:space="preserve">K Domaine de L'Oustal Blanc </t>
  </si>
  <si>
    <t xml:space="preserve">Clefs de Mille rouge </t>
  </si>
  <si>
    <t>Blanc de noir</t>
  </si>
  <si>
    <t>Chablis Domaine Schaller - Chardonnay</t>
  </si>
  <si>
    <t>La Demoiselle - Chardonnay</t>
  </si>
  <si>
    <t xml:space="preserve">Fleur de sel - Chardonnay </t>
  </si>
  <si>
    <t xml:space="preserve">Milles blanc </t>
  </si>
  <si>
    <t xml:space="preserve">La Noë </t>
  </si>
  <si>
    <t xml:space="preserve">Marestel - Blanc - 2020 - Roussette de Savoie </t>
  </si>
  <si>
    <t>Château Barbebelle</t>
  </si>
  <si>
    <t xml:space="preserve">Le Mas du Paradis -  Petit Prince - Condrieu </t>
  </si>
  <si>
    <t xml:space="preserve">Beaune 1er Cru </t>
  </si>
  <si>
    <t>Pomerol</t>
  </si>
  <si>
    <t>Coteaux Bourguignons - pinot noir, gamay</t>
  </si>
  <si>
    <t>Elixir - Fournelles Beaujolais, Brouilly</t>
  </si>
  <si>
    <t xml:space="preserve">Le Petit Germain - Chardonnay </t>
  </si>
  <si>
    <t>A bec</t>
  </si>
  <si>
    <t>Prosecco</t>
  </si>
  <si>
    <t xml:space="preserve">Maru Maru - Roussane, grenache blanc </t>
  </si>
  <si>
    <t xml:space="preserve">Pet'Nat Valérie Courrèges </t>
  </si>
  <si>
    <t>Lanson</t>
  </si>
  <si>
    <t>Orange Metalik VDF 2023</t>
  </si>
  <si>
    <t xml:space="preserve">Bourgogne Hautes côtes de nuit Domaine Thévenot &amp; fils </t>
  </si>
  <si>
    <r>
      <t xml:space="preserve">Bourgogne Santenay </t>
    </r>
    <r>
      <rPr>
        <sz val="12"/>
        <color theme="1"/>
        <rFont val="Aptos Narrow"/>
        <family val="2"/>
        <scheme val="minor"/>
      </rPr>
      <t xml:space="preserve">Domaine Chapelle </t>
    </r>
  </si>
  <si>
    <t xml:space="preserve">Bourgogne Marasannay Domaine Kohut </t>
  </si>
  <si>
    <t xml:space="preserve">Sud-Ouest Marcillac Domaine du Cros </t>
  </si>
  <si>
    <t xml:space="preserve">Sud-Ouest Gaillac "Duras" Domaine Plageoles 2019 </t>
  </si>
  <si>
    <t xml:space="preserve">Sud-Ouest Cahors Château du Cèdre </t>
  </si>
  <si>
    <t xml:space="preserve">Rhône Vacqueyras Domaine Montirius </t>
  </si>
  <si>
    <t xml:space="preserve">Luberon Clefs de Mille rouge </t>
  </si>
  <si>
    <t xml:space="preserve">Luberon Sainte Lucide </t>
  </si>
  <si>
    <t xml:space="preserve">Luberon Céléstine </t>
  </si>
  <si>
    <t xml:space="preserve">Bourgogne Beaune 1er Cru </t>
  </si>
  <si>
    <t xml:space="preserve">Bourgogne Coteaux Bourguignons - Domaine des correaux </t>
  </si>
  <si>
    <t>Rhône Costières de Nimes "Les Terrasses d'Hortense" Domaine Scamandre</t>
  </si>
  <si>
    <t xml:space="preserve">Loire Saumur Château Fouquet </t>
  </si>
  <si>
    <t xml:space="preserve">Loire Bourgeuil "Déchainée" Domaine Lamé Delisle </t>
  </si>
  <si>
    <t xml:space="preserve">Loire Touraine Le Vilain Petit Rouge domaine Vincent Ricard </t>
  </si>
  <si>
    <t>Beaujolais Brouilly Elixir Domaine des Fournelles</t>
  </si>
  <si>
    <t>Beaujolais Villages Le Jeune Homme Domaine Alexis de Benoist</t>
  </si>
  <si>
    <t xml:space="preserve">Provence Ventoux 3 Pères  Domaine Solence </t>
  </si>
  <si>
    <t xml:space="preserve">Bordeaux Graves Grand vin rouge  domaine Cazebonne </t>
  </si>
  <si>
    <t xml:space="preserve">Languedoc K Domaine de L'Oustal Blanc </t>
  </si>
  <si>
    <t>Languedoc Giocoso Domaine de L'Oustal Blanc</t>
  </si>
  <si>
    <t xml:space="preserve">Castillon Cuvée Léonard Château Beynat </t>
  </si>
  <si>
    <t xml:space="preserve">Castillon Cuvée des Lyres Château Beynat </t>
  </si>
  <si>
    <t xml:space="preserve">Lalande-de-Pomerol Château des Annereaux </t>
  </si>
  <si>
    <t>COEFF (base 3,5)</t>
  </si>
  <si>
    <t>COEFF (base 4)</t>
  </si>
  <si>
    <t>PUV TTC</t>
  </si>
  <si>
    <t>PU ACHAT HT</t>
  </si>
  <si>
    <t>PU VENTE HT</t>
  </si>
  <si>
    <t xml:space="preserve">PUV HT </t>
  </si>
  <si>
    <t>COEFF (base 4,5)</t>
  </si>
  <si>
    <t>Orange Metalik Valérie Courrèges</t>
  </si>
  <si>
    <t xml:space="preserve">Bourgogne Le Petit Germain Domaine des Correaux  </t>
  </si>
  <si>
    <t>Bourgogne Saint Véran Domaine des Correaux</t>
  </si>
  <si>
    <t>Bourgogne Chablis Domaine Schaller</t>
  </si>
  <si>
    <t>Beaujolais Origines Château de l'Eclair</t>
  </si>
  <si>
    <t xml:space="preserve">Savoie Marestel Domaine Carrel &amp; Senger </t>
  </si>
  <si>
    <t>Luberon Milles blanc Château de Mille</t>
  </si>
  <si>
    <t xml:space="preserve">Coteaux d’Aix Inspirations Domaine Fredavelle </t>
  </si>
  <si>
    <t xml:space="preserve">Vallée de Rhone Petit Prince Le Mas du Paradis Condrieu </t>
  </si>
  <si>
    <t xml:space="preserve">Var Le vent dans les voiles Valérie Courrèges </t>
  </si>
  <si>
    <t xml:space="preserve">Bourgogne Mâcon Chaintré Domaine Berthier </t>
  </si>
  <si>
    <t>Loire Cheverny Domaine Sauger</t>
  </si>
  <si>
    <t xml:space="preserve">Loire Saumur Lena Domaine Filliatreau </t>
  </si>
  <si>
    <t>Loire Pouilly fumé Domaine Treuillet</t>
  </si>
  <si>
    <t xml:space="preserve">Loire Sancerre Eric Louis </t>
  </si>
  <si>
    <t xml:space="preserve">Loire Montlouis-sur-Loire "Rémus" Domaine de la Taille aux Loups </t>
  </si>
  <si>
    <t xml:space="preserve">Bordeaux Entre amis Château Cazebonne </t>
  </si>
  <si>
    <t>Bordeaux Douceur de vigne Château Beynat</t>
  </si>
  <si>
    <t>Bulles</t>
  </si>
  <si>
    <r>
      <t>Rosé</t>
    </r>
    <r>
      <rPr>
        <sz val="12"/>
        <color rgb="FF222222"/>
        <rFont val="Arial"/>
        <family val="2"/>
      </rPr>
      <t> Terre de Camargue Aïga Domaine Attilon</t>
    </r>
  </si>
  <si>
    <t xml:space="preserve">Rosé Côtes de Provence "Olivette" Domaine de L'Olivette </t>
  </si>
  <si>
    <t xml:space="preserve">Lanson Rosé </t>
  </si>
  <si>
    <t xml:space="preserve">Lanson Black création </t>
  </si>
  <si>
    <t xml:space="preserve">Lanson Black Réserve </t>
  </si>
  <si>
    <t xml:space="preserve">Lanson Blanc de Blanc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</si>
</sst>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 * #,##0.00_)\ _€_ ;_ * \(#,##0.00\)\ _€_ ;_ * &quot;-&quot;??_)\ _€_ ;_ @_ "/>
    <numFmt numFmtId="167" formatCode="#,##0.0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22222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3">
    <cellStyle name="Milliers 2" xfId="2" xr:uid="{3D4C229E-55F2-BF4B-A0D8-174EF7C793AB}"/>
    <cellStyle name="Normal" xfId="0" builtinId="0"/>
    <cellStyle name="Normal 2" xfId="1" xr:uid="{46586FEC-D9B4-A94F-80A0-78B10F9B8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01BF-70A1-614B-99FB-90415BB7A77E}">
  <dimension ref="A1:N84"/>
  <sheetViews>
    <sheetView tabSelected="1" zoomScale="75" zoomScaleNormal="70" workbookViewId="0">
      <selection activeCell="O56" sqref="O56"/>
    </sheetView>
  </sheetViews>
  <sheetFormatPr baseColWidth="10" defaultRowHeight="16" x14ac:dyDescent="0.2"/>
  <cols>
    <col min="1" max="1" width="83.33203125" bestFit="1" customWidth="1"/>
    <col min="2" max="2" width="12.33203125" bestFit="1" customWidth="1"/>
    <col min="3" max="3" width="13.6640625" bestFit="1" customWidth="1"/>
    <col min="4" max="4" width="12.1640625" bestFit="1" customWidth="1"/>
    <col min="5" max="6" width="15.33203125" bestFit="1" customWidth="1"/>
    <col min="7" max="7" width="2.33203125" customWidth="1"/>
    <col min="8" max="8" width="12.83203125" bestFit="1" customWidth="1"/>
    <col min="9" max="9" width="14.83203125" bestFit="1" customWidth="1"/>
    <col min="10" max="10" width="8.1640625" bestFit="1" customWidth="1"/>
    <col min="11" max="12" width="15.33203125" bestFit="1" customWidth="1"/>
    <col min="13" max="14" width="8.33203125" bestFit="1" customWidth="1"/>
  </cols>
  <sheetData>
    <row r="1" spans="1:12" x14ac:dyDescent="0.2">
      <c r="B1" s="14" t="s">
        <v>31</v>
      </c>
      <c r="C1" s="14"/>
      <c r="D1" s="14"/>
      <c r="E1" s="14"/>
      <c r="F1" s="14"/>
      <c r="G1" s="5"/>
      <c r="H1" s="14" t="s">
        <v>30</v>
      </c>
      <c r="I1" s="14"/>
      <c r="J1" s="14"/>
      <c r="K1" s="14"/>
      <c r="L1" s="14"/>
    </row>
    <row r="2" spans="1:12" x14ac:dyDescent="0.2">
      <c r="A2" s="10" t="s">
        <v>8</v>
      </c>
      <c r="B2" s="12" t="s">
        <v>106</v>
      </c>
      <c r="C2" s="12" t="s">
        <v>26</v>
      </c>
      <c r="D2" s="12" t="s">
        <v>107</v>
      </c>
      <c r="E2" s="12" t="s">
        <v>109</v>
      </c>
      <c r="F2" s="16" t="s">
        <v>105</v>
      </c>
      <c r="G2" s="5"/>
      <c r="H2" s="12" t="s">
        <v>0</v>
      </c>
      <c r="I2" s="12" t="s">
        <v>26</v>
      </c>
      <c r="J2" s="12" t="s">
        <v>108</v>
      </c>
      <c r="K2" s="12" t="s">
        <v>103</v>
      </c>
      <c r="L2" s="12" t="s">
        <v>105</v>
      </c>
    </row>
    <row r="3" spans="1:12" x14ac:dyDescent="0.2">
      <c r="A3" t="s">
        <v>89</v>
      </c>
      <c r="B3" s="5">
        <f>H3/5.5</f>
        <v>1.3181818181818181</v>
      </c>
      <c r="C3" s="5">
        <f>B3*1.2</f>
        <v>1.5818181818181818</v>
      </c>
      <c r="D3" s="5">
        <f>J3/5.5</f>
        <v>4.745454545454546</v>
      </c>
      <c r="E3" s="5">
        <v>4.4249999999999998</v>
      </c>
      <c r="F3" s="17">
        <f>C3*E3</f>
        <v>6.9995454545454541</v>
      </c>
      <c r="G3" s="5"/>
      <c r="H3" s="5">
        <f>6.3+0.95</f>
        <v>7.25</v>
      </c>
      <c r="I3" s="5">
        <f>H3*1.2</f>
        <v>8.6999999999999993</v>
      </c>
      <c r="J3" s="5">
        <f>H3*K3</f>
        <v>26.1</v>
      </c>
      <c r="K3" s="5">
        <v>3.6</v>
      </c>
      <c r="L3" s="6">
        <f>I3*K3</f>
        <v>31.319999999999997</v>
      </c>
    </row>
    <row r="4" spans="1:12" x14ac:dyDescent="0.2">
      <c r="A4" s="9" t="s">
        <v>78</v>
      </c>
      <c r="B4" s="5">
        <f>H4/5.5</f>
        <v>2.6363636363636362</v>
      </c>
      <c r="C4" s="5">
        <f>B4*1.2</f>
        <v>3.1636363636363636</v>
      </c>
      <c r="D4" s="5">
        <f>J4/5.5</f>
        <v>9.3590909090909076</v>
      </c>
      <c r="E4" s="5">
        <v>4.5</v>
      </c>
      <c r="F4" s="6">
        <f>C4*E4</f>
        <v>14.236363636363636</v>
      </c>
      <c r="G4" s="5"/>
      <c r="H4" s="5">
        <v>14.5</v>
      </c>
      <c r="I4" s="5">
        <f>H4*1.2</f>
        <v>17.399999999999999</v>
      </c>
      <c r="J4" s="5">
        <f>H4*K4</f>
        <v>51.474999999999994</v>
      </c>
      <c r="K4" s="5">
        <v>3.55</v>
      </c>
      <c r="L4" s="6">
        <f>I4*K4</f>
        <v>61.769999999999989</v>
      </c>
    </row>
    <row r="5" spans="1:12" x14ac:dyDescent="0.2">
      <c r="A5" s="9" t="s">
        <v>79</v>
      </c>
      <c r="B5" s="5">
        <f>H5/5.5</f>
        <v>3.1909090909090909</v>
      </c>
      <c r="C5" s="5">
        <f>B5*1.2</f>
        <v>3.8290909090909091</v>
      </c>
      <c r="D5" s="5">
        <f>J5/5.5</f>
        <v>11.008636363636365</v>
      </c>
      <c r="E5" s="5">
        <v>4.5</v>
      </c>
      <c r="F5" s="6">
        <f>C5*E5</f>
        <v>17.230909090909091</v>
      </c>
      <c r="G5" s="5"/>
      <c r="H5" s="5">
        <v>17.55</v>
      </c>
      <c r="I5" s="5">
        <f>H5*1.2</f>
        <v>21.06</v>
      </c>
      <c r="J5" s="5">
        <f>H5*K5</f>
        <v>60.547500000000007</v>
      </c>
      <c r="K5" s="5">
        <v>3.45</v>
      </c>
      <c r="L5" s="6">
        <f>I5*K5</f>
        <v>72.656999999999996</v>
      </c>
    </row>
    <row r="6" spans="1:12" x14ac:dyDescent="0.2">
      <c r="A6" s="9" t="s">
        <v>80</v>
      </c>
      <c r="B6" s="5">
        <f>H6/5.5</f>
        <v>3.5636363636363639</v>
      </c>
      <c r="C6" s="5">
        <f>B6*1.2</f>
        <v>4.2763636363636364</v>
      </c>
      <c r="D6" s="5">
        <f>J6/5.5</f>
        <v>12.472727272727274</v>
      </c>
      <c r="E6" s="5">
        <v>4.5</v>
      </c>
      <c r="F6" s="6">
        <f>C6*E6</f>
        <v>19.243636363636362</v>
      </c>
      <c r="G6" s="5"/>
      <c r="H6" s="5">
        <v>19.600000000000001</v>
      </c>
      <c r="I6" s="5">
        <f>H6*1.2</f>
        <v>23.52</v>
      </c>
      <c r="J6" s="5">
        <f>H6*K6</f>
        <v>68.600000000000009</v>
      </c>
      <c r="K6" s="5">
        <v>3.5</v>
      </c>
      <c r="L6" s="6">
        <f>I6*K6</f>
        <v>82.32</v>
      </c>
    </row>
    <row r="7" spans="1:12" x14ac:dyDescent="0.2">
      <c r="A7" t="s">
        <v>88</v>
      </c>
      <c r="B7" s="5">
        <f>H7/5.5</f>
        <v>5.1181818181818182</v>
      </c>
      <c r="C7" s="5">
        <f>B7*1.2</f>
        <v>6.1418181818181816</v>
      </c>
      <c r="D7" s="5">
        <f>J7/5.5</f>
        <v>14.33090909090909</v>
      </c>
      <c r="E7" s="5">
        <v>4.5</v>
      </c>
      <c r="F7" s="6">
        <f>C7*E7</f>
        <v>27.638181818181817</v>
      </c>
      <c r="G7" s="5"/>
      <c r="H7" s="5">
        <v>28.15</v>
      </c>
      <c r="I7" s="5">
        <f>H7*1.2</f>
        <v>33.779999999999994</v>
      </c>
      <c r="J7" s="5">
        <f>H7*K7</f>
        <v>78.819999999999993</v>
      </c>
      <c r="K7" s="5">
        <v>2.8</v>
      </c>
      <c r="L7" s="6">
        <f>I7*K7</f>
        <v>94.583999999999975</v>
      </c>
    </row>
    <row r="8" spans="1:12" x14ac:dyDescent="0.2">
      <c r="B8" s="5"/>
      <c r="C8" s="5"/>
      <c r="D8" s="5"/>
      <c r="E8" s="5"/>
      <c r="F8" s="6"/>
      <c r="G8" s="5"/>
      <c r="H8" s="5"/>
      <c r="I8" s="5"/>
      <c r="J8" s="5"/>
      <c r="K8" s="5"/>
      <c r="L8" s="6"/>
    </row>
    <row r="9" spans="1:12" x14ac:dyDescent="0.2">
      <c r="A9" t="s">
        <v>94</v>
      </c>
      <c r="B9" s="5">
        <f>H9/5.5</f>
        <v>1.5454545454545454</v>
      </c>
      <c r="C9" s="5">
        <f>B9*1.2</f>
        <v>1.8545454545454545</v>
      </c>
      <c r="D9" s="5">
        <f>J9/5.5</f>
        <v>5.8727272727272721</v>
      </c>
      <c r="E9" s="5">
        <v>4.5</v>
      </c>
      <c r="F9" s="6">
        <f>C9*E9</f>
        <v>8.3454545454545457</v>
      </c>
      <c r="G9" s="5"/>
      <c r="H9" s="5">
        <v>8.5</v>
      </c>
      <c r="I9" s="5">
        <f>H9*1.2</f>
        <v>10.199999999999999</v>
      </c>
      <c r="J9" s="5">
        <f>H9*K9</f>
        <v>32.299999999999997</v>
      </c>
      <c r="K9" s="5">
        <v>3.8</v>
      </c>
      <c r="L9" s="6">
        <f>I9*K9</f>
        <v>38.76</v>
      </c>
    </row>
    <row r="10" spans="1:12" x14ac:dyDescent="0.2">
      <c r="A10" t="s">
        <v>95</v>
      </c>
      <c r="B10" s="5">
        <f>H10/5.5</f>
        <v>1.9636363636363638</v>
      </c>
      <c r="C10" s="5">
        <f>B10*1.2</f>
        <v>2.3563636363636364</v>
      </c>
      <c r="D10" s="5">
        <f>J10/5.5</f>
        <v>7.4618181818181819</v>
      </c>
      <c r="E10" s="5">
        <v>4.5</v>
      </c>
      <c r="F10" s="6">
        <f>C10*E10</f>
        <v>10.603636363636364</v>
      </c>
      <c r="G10" s="5"/>
      <c r="H10" s="5">
        <v>10.8</v>
      </c>
      <c r="I10" s="5">
        <f>H10*1.2</f>
        <v>12.96</v>
      </c>
      <c r="J10" s="5">
        <f>H10*K10</f>
        <v>41.04</v>
      </c>
      <c r="K10" s="5">
        <v>3.8</v>
      </c>
      <c r="L10" s="6">
        <f>I10*K10</f>
        <v>49.247999999999998</v>
      </c>
    </row>
    <row r="11" spans="1:12" x14ac:dyDescent="0.2">
      <c r="A11" s="9"/>
      <c r="B11" s="5"/>
      <c r="C11" s="5">
        <f>B11*1.2</f>
        <v>0</v>
      </c>
      <c r="D11" s="5"/>
      <c r="E11" s="5"/>
      <c r="F11" s="6"/>
      <c r="G11" s="5"/>
      <c r="H11" s="5">
        <v>6.65</v>
      </c>
      <c r="I11" s="5">
        <f>H11*1.2</f>
        <v>7.98</v>
      </c>
      <c r="J11" s="5"/>
      <c r="K11" s="5"/>
      <c r="L11" s="6"/>
    </row>
    <row r="12" spans="1:12" x14ac:dyDescent="0.2">
      <c r="A12" t="s">
        <v>93</v>
      </c>
      <c r="B12" s="5">
        <f>H12/5.5</f>
        <v>1.4454545454545455</v>
      </c>
      <c r="C12" s="5">
        <f>B12*1.2</f>
        <v>1.7345454545454546</v>
      </c>
      <c r="D12" s="5">
        <f>J12/6</f>
        <v>4.5049999999999999</v>
      </c>
      <c r="E12" s="5">
        <v>4.5</v>
      </c>
      <c r="F12" s="6">
        <f>C12*E12</f>
        <v>7.8054545454545456</v>
      </c>
      <c r="G12" s="5"/>
      <c r="H12" s="5">
        <v>7.95</v>
      </c>
      <c r="I12" s="5">
        <f>H12*1.2</f>
        <v>9.5399999999999991</v>
      </c>
      <c r="J12" s="5">
        <f>H12*K12</f>
        <v>27.03</v>
      </c>
      <c r="K12" s="5">
        <v>3.4</v>
      </c>
      <c r="L12" s="6">
        <f>I12*K12</f>
        <v>32.435999999999993</v>
      </c>
    </row>
    <row r="13" spans="1:12" x14ac:dyDescent="0.2">
      <c r="A13" s="9" t="s">
        <v>92</v>
      </c>
      <c r="B13" s="5">
        <f>H13/5.5</f>
        <v>1.3818181818181818</v>
      </c>
      <c r="C13" s="5">
        <f>B13*1.2</f>
        <v>1.6581818181818182</v>
      </c>
      <c r="D13" s="5">
        <f>J13/6</f>
        <v>4.9399999999999995</v>
      </c>
      <c r="E13" s="5">
        <v>4.5</v>
      </c>
      <c r="F13" s="6">
        <f>C13*E13</f>
        <v>7.4618181818181819</v>
      </c>
      <c r="G13" s="5"/>
      <c r="H13" s="5">
        <v>7.6</v>
      </c>
      <c r="I13" s="5">
        <f>H13*1.2</f>
        <v>9.1199999999999992</v>
      </c>
      <c r="J13" s="5">
        <f>H13*K13</f>
        <v>29.639999999999997</v>
      </c>
      <c r="K13" s="5">
        <v>3.9</v>
      </c>
      <c r="L13" s="6">
        <f>I13*K13</f>
        <v>35.567999999999998</v>
      </c>
    </row>
    <row r="14" spans="1:12" x14ac:dyDescent="0.2">
      <c r="A14" s="9" t="s">
        <v>91</v>
      </c>
      <c r="B14" s="5">
        <f>H14/5.5</f>
        <v>1.6272727272727272</v>
      </c>
      <c r="C14" s="5">
        <f>B14*1.2</f>
        <v>1.9527272727272726</v>
      </c>
      <c r="D14" s="5">
        <f>J14/6</f>
        <v>5.2208333333333323</v>
      </c>
      <c r="E14" s="5">
        <v>4.5</v>
      </c>
      <c r="F14" s="6">
        <f>C14*E14</f>
        <v>8.7872727272727271</v>
      </c>
      <c r="G14" s="5"/>
      <c r="H14" s="5">
        <v>8.9499999999999993</v>
      </c>
      <c r="I14" s="5">
        <f>H14*1.2</f>
        <v>10.739999999999998</v>
      </c>
      <c r="J14" s="5">
        <f>H14*K14</f>
        <v>31.324999999999996</v>
      </c>
      <c r="K14" s="5">
        <v>3.5</v>
      </c>
      <c r="L14" s="6">
        <f>I14*K14</f>
        <v>37.589999999999996</v>
      </c>
    </row>
    <row r="15" spans="1:12" x14ac:dyDescent="0.2">
      <c r="A15" s="9"/>
      <c r="B15" s="5"/>
      <c r="C15" s="5"/>
      <c r="D15" s="5"/>
      <c r="E15" s="5"/>
      <c r="F15" s="6"/>
      <c r="G15" s="5"/>
      <c r="H15" s="5"/>
      <c r="I15" s="5"/>
      <c r="J15" s="5"/>
      <c r="K15" s="5"/>
      <c r="L15" s="6"/>
    </row>
    <row r="16" spans="1:12" x14ac:dyDescent="0.2">
      <c r="A16" s="9" t="s">
        <v>81</v>
      </c>
      <c r="B16" s="5">
        <f>H16/5.5</f>
        <v>1.4181818181818182</v>
      </c>
      <c r="C16" s="5">
        <f>B16*1.2</f>
        <v>1.7018181818181819</v>
      </c>
      <c r="D16" s="5">
        <f>J16/6</f>
        <v>4.68</v>
      </c>
      <c r="E16" s="5">
        <v>4.7</v>
      </c>
      <c r="F16" s="17">
        <f>C16*E16</f>
        <v>7.9985454545454555</v>
      </c>
      <c r="G16" s="5"/>
      <c r="H16" s="5">
        <v>7.8</v>
      </c>
      <c r="I16" s="5">
        <f>H16*1.2</f>
        <v>9.36</v>
      </c>
      <c r="J16" s="5">
        <f>H16*K16</f>
        <v>28.08</v>
      </c>
      <c r="K16" s="5">
        <v>3.6</v>
      </c>
      <c r="L16" s="6">
        <f>I16*K16</f>
        <v>33.695999999999998</v>
      </c>
    </row>
    <row r="17" spans="1:12" x14ac:dyDescent="0.2">
      <c r="A17" s="9" t="s">
        <v>82</v>
      </c>
      <c r="B17" s="5">
        <f>H17/5.5</f>
        <v>2.372727272727273</v>
      </c>
      <c r="C17" s="5">
        <f>B17*1.2</f>
        <v>2.8472727272727276</v>
      </c>
      <c r="D17" s="5">
        <f>J17/6</f>
        <v>7.503750000000001</v>
      </c>
      <c r="E17" s="5">
        <v>4.5</v>
      </c>
      <c r="F17" s="6">
        <f>C17*E17</f>
        <v>12.812727272727274</v>
      </c>
      <c r="G17" s="5"/>
      <c r="H17" s="5">
        <v>13.05</v>
      </c>
      <c r="I17" s="5">
        <f>H17*1.2</f>
        <v>15.66</v>
      </c>
      <c r="J17" s="5">
        <f>H17*K17</f>
        <v>45.022500000000008</v>
      </c>
      <c r="K17" s="5">
        <v>3.45</v>
      </c>
      <c r="L17" s="6">
        <f>I17*K17</f>
        <v>54.027000000000001</v>
      </c>
    </row>
    <row r="18" spans="1:12" x14ac:dyDescent="0.2">
      <c r="A18" s="9" t="s">
        <v>83</v>
      </c>
      <c r="B18" s="5">
        <f>H18/5.5</f>
        <v>2.6181818181818182</v>
      </c>
      <c r="C18" s="5">
        <f>B18*1.2</f>
        <v>3.1418181818181816</v>
      </c>
      <c r="D18" s="5">
        <f>J18/6</f>
        <v>8.4239999999999995</v>
      </c>
      <c r="E18" s="5">
        <v>4.5</v>
      </c>
      <c r="F18" s="6">
        <f>C18*E18</f>
        <v>14.138181818181817</v>
      </c>
      <c r="G18" s="5"/>
      <c r="H18" s="5">
        <v>14.4</v>
      </c>
      <c r="I18" s="5">
        <f>H18*1.2</f>
        <v>17.28</v>
      </c>
      <c r="J18" s="5">
        <f>H18*K18</f>
        <v>50.543999999999997</v>
      </c>
      <c r="K18" s="5">
        <v>3.51</v>
      </c>
      <c r="L18" s="6">
        <f>I18*K18</f>
        <v>60.652799999999999</v>
      </c>
    </row>
    <row r="19" spans="1:12" x14ac:dyDescent="0.2">
      <c r="A19" s="9"/>
      <c r="B19" s="5"/>
      <c r="C19" s="5"/>
      <c r="D19" s="5"/>
      <c r="E19" s="5"/>
      <c r="F19" s="6"/>
      <c r="G19" s="5"/>
      <c r="H19" s="5"/>
      <c r="I19" s="5"/>
      <c r="J19" s="5"/>
      <c r="K19" s="5"/>
      <c r="L19" s="6"/>
    </row>
    <row r="20" spans="1:12" x14ac:dyDescent="0.2">
      <c r="A20" t="s">
        <v>85</v>
      </c>
      <c r="B20" s="5">
        <f>H20/5.5</f>
        <v>1.4636363636363638</v>
      </c>
      <c r="C20" s="5">
        <f>B20*1.2</f>
        <v>1.7563636363636366</v>
      </c>
      <c r="D20" s="5">
        <f>J20/6</f>
        <v>5.3666666666666671</v>
      </c>
      <c r="E20" s="5">
        <v>5.0999999999999996</v>
      </c>
      <c r="F20" s="17">
        <f>C20*E20</f>
        <v>8.9574545454545458</v>
      </c>
      <c r="G20" s="5"/>
      <c r="H20" s="5">
        <v>8.0500000000000007</v>
      </c>
      <c r="I20" s="5">
        <f>H20*1.2</f>
        <v>9.66</v>
      </c>
      <c r="J20" s="5">
        <f>H20*K20</f>
        <v>32.200000000000003</v>
      </c>
      <c r="K20" s="5">
        <v>4</v>
      </c>
      <c r="L20" s="6">
        <f>I20*K20</f>
        <v>38.64</v>
      </c>
    </row>
    <row r="21" spans="1:12" x14ac:dyDescent="0.2">
      <c r="A21" t="s">
        <v>86</v>
      </c>
      <c r="B21" s="5">
        <f>H21/5.5</f>
        <v>2.3818181818181818</v>
      </c>
      <c r="C21" s="5">
        <f>B21*1.2</f>
        <v>2.8581818181818179</v>
      </c>
      <c r="D21" s="5">
        <f>J21/6</f>
        <v>7.6416666666666666</v>
      </c>
      <c r="E21" s="5">
        <v>4.5</v>
      </c>
      <c r="F21" s="6">
        <f>C21*E21</f>
        <v>12.861818181818181</v>
      </c>
      <c r="G21" s="5"/>
      <c r="H21" s="5">
        <v>13.1</v>
      </c>
      <c r="I21" s="5">
        <f>H21*1.2</f>
        <v>15.719999999999999</v>
      </c>
      <c r="J21" s="5">
        <f>H21*K21</f>
        <v>45.85</v>
      </c>
      <c r="K21" s="5">
        <v>3.5</v>
      </c>
      <c r="L21" s="6">
        <f>I21*K21</f>
        <v>55.019999999999996</v>
      </c>
    </row>
    <row r="22" spans="1:12" x14ac:dyDescent="0.2">
      <c r="A22" t="s">
        <v>87</v>
      </c>
      <c r="B22" s="5">
        <f>H22/5.5</f>
        <v>2.6363636363636362</v>
      </c>
      <c r="C22" s="5">
        <f>B22*1.2</f>
        <v>3.1636363636363636</v>
      </c>
      <c r="D22" s="5">
        <f>J22/6</f>
        <v>8.4583333333333339</v>
      </c>
      <c r="E22" s="5">
        <v>4.5</v>
      </c>
      <c r="F22" s="6">
        <f>C22*E22</f>
        <v>14.236363636363636</v>
      </c>
      <c r="G22" s="5"/>
      <c r="H22" s="5">
        <v>14.5</v>
      </c>
      <c r="I22" s="5">
        <f>H22*1.2</f>
        <v>17.399999999999999</v>
      </c>
      <c r="J22" s="5">
        <f>H22*K22</f>
        <v>50.75</v>
      </c>
      <c r="K22" s="5">
        <v>3.5</v>
      </c>
      <c r="L22" s="6">
        <f>I22*K22</f>
        <v>60.899999999999991</v>
      </c>
    </row>
    <row r="23" spans="1:12" x14ac:dyDescent="0.2">
      <c r="B23" s="5"/>
      <c r="C23" s="5"/>
      <c r="D23" s="5"/>
      <c r="E23" s="5"/>
      <c r="F23" s="6"/>
      <c r="G23" s="5"/>
      <c r="H23" s="5"/>
      <c r="I23" s="5"/>
      <c r="J23" s="5"/>
      <c r="K23" s="5"/>
      <c r="L23" s="6"/>
    </row>
    <row r="24" spans="1:12" x14ac:dyDescent="0.2">
      <c r="A24" t="s">
        <v>98</v>
      </c>
      <c r="B24" s="5">
        <f>H24/5.5</f>
        <v>1.7636363636363634</v>
      </c>
      <c r="C24" s="5">
        <f>B24*1.2</f>
        <v>2.1163636363636362</v>
      </c>
      <c r="D24" s="5">
        <f>J24/6</f>
        <v>5.4158333333333326</v>
      </c>
      <c r="E24" s="5">
        <v>4.5</v>
      </c>
      <c r="F24" s="6">
        <f>C24*E24</f>
        <v>9.5236363636363635</v>
      </c>
      <c r="G24" s="5"/>
      <c r="H24" s="5">
        <v>9.6999999999999993</v>
      </c>
      <c r="I24" s="5">
        <f>H24*1.2</f>
        <v>11.639999999999999</v>
      </c>
      <c r="J24" s="5">
        <f>H24*K24</f>
        <v>32.494999999999997</v>
      </c>
      <c r="K24" s="5">
        <v>3.35</v>
      </c>
      <c r="L24" s="6">
        <f>I24*K24</f>
        <v>38.994</v>
      </c>
    </row>
    <row r="25" spans="1:12" x14ac:dyDescent="0.2">
      <c r="A25" t="s">
        <v>99</v>
      </c>
      <c r="B25" s="5">
        <f>H25/5.5</f>
        <v>2.6727272727272724</v>
      </c>
      <c r="C25" s="5">
        <f>B25*1.2</f>
        <v>3.2072727272727266</v>
      </c>
      <c r="D25" s="5">
        <f>J25/6</f>
        <v>8.2074999999999996</v>
      </c>
      <c r="E25" s="5">
        <v>4.5</v>
      </c>
      <c r="F25" s="6">
        <f>C25*E25</f>
        <v>14.43272727272727</v>
      </c>
      <c r="G25" s="5"/>
      <c r="H25" s="5">
        <v>14.7</v>
      </c>
      <c r="I25" s="5">
        <f>H25*1.2</f>
        <v>17.639999999999997</v>
      </c>
      <c r="J25" s="5">
        <f>H25*K25</f>
        <v>49.244999999999997</v>
      </c>
      <c r="K25" s="5">
        <v>3.35</v>
      </c>
      <c r="L25" s="6">
        <f>I25*K25</f>
        <v>59.093999999999994</v>
      </c>
    </row>
    <row r="26" spans="1:12" x14ac:dyDescent="0.2">
      <c r="B26" s="5"/>
      <c r="C26" s="5"/>
      <c r="D26" s="5"/>
      <c r="E26" s="5"/>
      <c r="F26" s="6">
        <f>C26*E26</f>
        <v>0</v>
      </c>
      <c r="G26" s="5"/>
      <c r="H26" s="5"/>
      <c r="I26" s="5"/>
      <c r="J26" s="5"/>
      <c r="K26" s="5"/>
      <c r="L26" s="6"/>
    </row>
    <row r="27" spans="1:12" x14ac:dyDescent="0.2">
      <c r="A27" t="s">
        <v>90</v>
      </c>
      <c r="B27" s="5">
        <f>H27/5.5</f>
        <v>1.2727272727272727</v>
      </c>
      <c r="C27" s="5">
        <f>B27*1.2</f>
        <v>1.5272727272727271</v>
      </c>
      <c r="D27" s="5">
        <f>J27/6</f>
        <v>4.083333333333333</v>
      </c>
      <c r="E27" s="5">
        <v>4.5</v>
      </c>
      <c r="F27" s="6">
        <f>C27*E27</f>
        <v>6.8727272727272721</v>
      </c>
      <c r="G27" s="5"/>
      <c r="H27" s="5">
        <v>7</v>
      </c>
      <c r="I27" s="5">
        <f>H27*1.2</f>
        <v>8.4</v>
      </c>
      <c r="J27" s="5">
        <f>H27*K27</f>
        <v>24.5</v>
      </c>
      <c r="K27" s="5">
        <v>3.5</v>
      </c>
      <c r="L27" s="6">
        <f>I27*K27</f>
        <v>29.400000000000002</v>
      </c>
    </row>
    <row r="28" spans="1:12" x14ac:dyDescent="0.2">
      <c r="A28" t="s">
        <v>84</v>
      </c>
      <c r="B28" s="5">
        <f>H28/5.5</f>
        <v>2.2181818181818183</v>
      </c>
      <c r="C28" s="5">
        <f>B28*1.2</f>
        <v>2.6618181818181816</v>
      </c>
      <c r="D28" s="5">
        <f>J28/6</f>
        <v>6.8116666666666665</v>
      </c>
      <c r="E28" s="5">
        <v>4.5</v>
      </c>
      <c r="F28" s="6">
        <f>C28*E28</f>
        <v>11.978181818181817</v>
      </c>
      <c r="G28" s="5"/>
      <c r="H28" s="5">
        <v>12.2</v>
      </c>
      <c r="I28" s="5">
        <f>H28*1.2</f>
        <v>14.639999999999999</v>
      </c>
      <c r="J28" s="5">
        <f>H28*K28</f>
        <v>40.869999999999997</v>
      </c>
      <c r="K28" s="5">
        <v>3.35</v>
      </c>
      <c r="L28" s="6">
        <f>I28*K28</f>
        <v>49.043999999999997</v>
      </c>
    </row>
    <row r="29" spans="1:12" x14ac:dyDescent="0.2">
      <c r="B29" s="5"/>
      <c r="C29" s="5"/>
      <c r="D29" s="5"/>
      <c r="E29" s="5"/>
      <c r="F29" s="6"/>
      <c r="G29" s="5"/>
      <c r="H29" s="5"/>
      <c r="I29" s="5"/>
      <c r="J29" s="5"/>
      <c r="K29" s="5"/>
      <c r="L29" s="6"/>
    </row>
    <row r="30" spans="1:12" x14ac:dyDescent="0.2">
      <c r="A30" t="s">
        <v>96</v>
      </c>
      <c r="B30" s="5">
        <f>H30/5.5</f>
        <v>1.2090909090909092</v>
      </c>
      <c r="C30" s="5">
        <f>B30*1.2</f>
        <v>1.4509090909090909</v>
      </c>
      <c r="D30" s="5">
        <f>J30/6</f>
        <v>3.8791666666666669</v>
      </c>
      <c r="E30" s="5">
        <v>4.5</v>
      </c>
      <c r="F30" s="6">
        <f>C30*E30</f>
        <v>6.5290909090909093</v>
      </c>
      <c r="G30" s="5"/>
      <c r="H30" s="5">
        <v>6.65</v>
      </c>
      <c r="I30" s="5">
        <f>H30*1.2</f>
        <v>7.98</v>
      </c>
      <c r="J30" s="5">
        <f>H30*K30</f>
        <v>23.275000000000002</v>
      </c>
      <c r="K30" s="5">
        <v>3.5</v>
      </c>
      <c r="L30" s="6">
        <f>I30*K30</f>
        <v>27.93</v>
      </c>
    </row>
    <row r="31" spans="1:12" x14ac:dyDescent="0.2">
      <c r="B31" s="5"/>
      <c r="C31" s="11"/>
      <c r="D31" s="11"/>
      <c r="E31" s="5"/>
      <c r="F31" s="6"/>
      <c r="G31" s="11"/>
      <c r="H31" s="11"/>
      <c r="I31" s="11"/>
      <c r="J31" s="11"/>
      <c r="K31" s="5"/>
      <c r="L31" s="6"/>
    </row>
    <row r="32" spans="1:12" x14ac:dyDescent="0.2">
      <c r="A32" t="s">
        <v>97</v>
      </c>
      <c r="B32" s="5">
        <f>H32/5.5</f>
        <v>1.9090909090909092</v>
      </c>
      <c r="C32" s="5">
        <f>B32*1.2</f>
        <v>2.290909090909091</v>
      </c>
      <c r="D32" s="5">
        <f>J32/6</f>
        <v>6.125</v>
      </c>
      <c r="E32" s="5">
        <v>4.5</v>
      </c>
      <c r="F32" s="6">
        <f>C32*E32</f>
        <v>10.309090909090909</v>
      </c>
      <c r="G32" s="5"/>
      <c r="H32" s="5">
        <v>10.5</v>
      </c>
      <c r="I32" s="5">
        <f>H32*1.2</f>
        <v>12.6</v>
      </c>
      <c r="J32" s="5">
        <f>H32*K32</f>
        <v>36.75</v>
      </c>
      <c r="K32" s="5">
        <v>3.5</v>
      </c>
      <c r="L32" s="6">
        <f>I32*K32</f>
        <v>44.1</v>
      </c>
    </row>
    <row r="33" spans="1:13" x14ac:dyDescent="0.2">
      <c r="A33" t="s">
        <v>100</v>
      </c>
      <c r="B33" s="5">
        <f>H33/5.5</f>
        <v>1.9545454545454546</v>
      </c>
      <c r="C33" s="5">
        <f>B33*1.2</f>
        <v>2.3454545454545452</v>
      </c>
      <c r="D33" s="5">
        <f>J33/6</f>
        <v>6.45</v>
      </c>
      <c r="E33" s="5">
        <v>4.5</v>
      </c>
      <c r="F33" s="6">
        <f>C33*E33</f>
        <v>10.554545454545453</v>
      </c>
      <c r="G33" s="5"/>
      <c r="H33" s="5">
        <v>10.75</v>
      </c>
      <c r="I33" s="5">
        <f>H33*1.2</f>
        <v>12.9</v>
      </c>
      <c r="J33" s="5">
        <f>H33*K33</f>
        <v>38.700000000000003</v>
      </c>
      <c r="K33" s="5">
        <v>3.6</v>
      </c>
      <c r="L33" s="6">
        <f>I33*K33</f>
        <v>46.440000000000005</v>
      </c>
    </row>
    <row r="34" spans="1:13" x14ac:dyDescent="0.2">
      <c r="A34" t="s">
        <v>102</v>
      </c>
      <c r="B34" s="5">
        <f>H34/5.5</f>
        <v>2.3636363636363638</v>
      </c>
      <c r="C34" s="5">
        <f>B34*1.2</f>
        <v>2.8363636363636364</v>
      </c>
      <c r="D34" s="5">
        <f>J34/6</f>
        <v>7.583333333333333</v>
      </c>
      <c r="E34" s="5">
        <v>4.5</v>
      </c>
      <c r="F34" s="6">
        <f>C34*E34</f>
        <v>12.763636363636364</v>
      </c>
      <c r="G34" s="5"/>
      <c r="H34" s="5">
        <v>13</v>
      </c>
      <c r="I34" s="5">
        <f>H34*1.2</f>
        <v>15.6</v>
      </c>
      <c r="J34" s="5">
        <f>H34*K34</f>
        <v>45.5</v>
      </c>
      <c r="K34" s="5">
        <v>3.5</v>
      </c>
      <c r="L34" s="6">
        <f>I34*K34</f>
        <v>54.6</v>
      </c>
    </row>
    <row r="35" spans="1:13" x14ac:dyDescent="0.2">
      <c r="A35" t="s">
        <v>101</v>
      </c>
      <c r="B35" s="5">
        <f>H35/5.5</f>
        <v>3.0909090909090908</v>
      </c>
      <c r="C35" s="5">
        <f>B35*1.2</f>
        <v>3.709090909090909</v>
      </c>
      <c r="D35" s="5">
        <f>J35/6</f>
        <v>9.9166666666666661</v>
      </c>
      <c r="E35" s="5">
        <v>4.5</v>
      </c>
      <c r="F35" s="6">
        <f>C35*E35</f>
        <v>16.690909090909091</v>
      </c>
      <c r="G35" s="5"/>
      <c r="H35" s="5">
        <v>17</v>
      </c>
      <c r="I35" s="5">
        <f>H35*1.2</f>
        <v>20.399999999999999</v>
      </c>
      <c r="J35" s="5">
        <f>H35*K35</f>
        <v>59.5</v>
      </c>
      <c r="K35" s="5">
        <v>3.5</v>
      </c>
      <c r="L35" s="6">
        <f>I35*K35</f>
        <v>71.399999999999991</v>
      </c>
    </row>
    <row r="36" spans="1:13" x14ac:dyDescent="0.2">
      <c r="B36" s="5"/>
      <c r="C36" s="2"/>
      <c r="D36" s="5"/>
      <c r="E36" s="4"/>
      <c r="F36" s="2"/>
      <c r="G36" s="2"/>
      <c r="H36" s="2"/>
      <c r="I36" s="2"/>
      <c r="J36" s="2"/>
      <c r="K36" s="5"/>
    </row>
    <row r="37" spans="1:13" x14ac:dyDescent="0.2">
      <c r="B37" s="14" t="s">
        <v>31</v>
      </c>
      <c r="C37" s="14"/>
      <c r="D37" s="14"/>
      <c r="E37" s="14"/>
      <c r="F37" s="14"/>
      <c r="G37" s="5"/>
      <c r="H37" s="14" t="s">
        <v>30</v>
      </c>
      <c r="I37" s="14"/>
      <c r="J37" s="14"/>
      <c r="K37" s="14"/>
      <c r="L37" s="14"/>
      <c r="M37" s="5"/>
    </row>
    <row r="38" spans="1:13" x14ac:dyDescent="0.2">
      <c r="A38" s="3" t="s">
        <v>1</v>
      </c>
      <c r="B38" s="12" t="s">
        <v>106</v>
      </c>
      <c r="C38" s="12" t="s">
        <v>26</v>
      </c>
      <c r="D38" s="12" t="s">
        <v>107</v>
      </c>
      <c r="E38" s="12" t="s">
        <v>109</v>
      </c>
      <c r="F38" s="16" t="s">
        <v>105</v>
      </c>
      <c r="G38" s="2"/>
      <c r="H38" s="12" t="s">
        <v>0</v>
      </c>
      <c r="I38" s="12" t="s">
        <v>26</v>
      </c>
      <c r="J38" s="12" t="s">
        <v>108</v>
      </c>
      <c r="K38" s="12" t="s">
        <v>104</v>
      </c>
      <c r="L38" s="12" t="s">
        <v>105</v>
      </c>
    </row>
    <row r="39" spans="1:13" x14ac:dyDescent="0.2">
      <c r="A39" t="s">
        <v>111</v>
      </c>
      <c r="B39" s="5">
        <f>H39/5.5</f>
        <v>1.3454545454545455</v>
      </c>
      <c r="C39" s="5">
        <f>B39*1.2</f>
        <v>1.6145454545454545</v>
      </c>
      <c r="D39" s="5">
        <f>J39/5.5</f>
        <v>4.7090909090909099</v>
      </c>
      <c r="E39" s="5">
        <v>4.3499999999999996</v>
      </c>
      <c r="F39" s="18">
        <f>C39*E39</f>
        <v>7.0232727272727269</v>
      </c>
      <c r="G39" s="2"/>
      <c r="H39" s="5">
        <f>6.45+0.95</f>
        <v>7.4</v>
      </c>
      <c r="I39" s="5">
        <f>H39*1.2</f>
        <v>8.8800000000000008</v>
      </c>
      <c r="J39" s="5">
        <f>H39*K39</f>
        <v>25.900000000000002</v>
      </c>
      <c r="K39" s="5">
        <v>3.5</v>
      </c>
      <c r="L39" s="6">
        <f>I39*K39</f>
        <v>31.080000000000002</v>
      </c>
    </row>
    <row r="40" spans="1:13" x14ac:dyDescent="0.2">
      <c r="A40" t="s">
        <v>120</v>
      </c>
      <c r="B40" s="5">
        <f>H40/5.5</f>
        <v>1.6909090909090911</v>
      </c>
      <c r="C40" s="5">
        <f>B40*1.2</f>
        <v>2.0290909090909093</v>
      </c>
      <c r="D40" s="5">
        <f>J40/5.5</f>
        <v>5.9181818181818189</v>
      </c>
      <c r="E40" s="5">
        <v>27.3</v>
      </c>
      <c r="F40" s="4">
        <f>C40*E40</f>
        <v>55.394181818181828</v>
      </c>
      <c r="H40" s="2">
        <v>9.3000000000000007</v>
      </c>
      <c r="I40" s="2">
        <f>H40*1.2</f>
        <v>11.16</v>
      </c>
      <c r="J40" s="2">
        <f>H40*K40</f>
        <v>32.550000000000004</v>
      </c>
      <c r="K40" s="5">
        <v>3.5</v>
      </c>
      <c r="L40" s="6">
        <f>I40*K40</f>
        <v>39.06</v>
      </c>
    </row>
    <row r="41" spans="1:13" x14ac:dyDescent="0.2">
      <c r="A41" t="s">
        <v>112</v>
      </c>
      <c r="B41" s="5">
        <f>H41/5.5</f>
        <v>1.8727272727272728</v>
      </c>
      <c r="C41" s="5">
        <f>B41*1.2</f>
        <v>2.2472727272727271</v>
      </c>
      <c r="D41" s="5">
        <f>J41/5.5</f>
        <v>6.5545454545454556</v>
      </c>
      <c r="E41" s="5">
        <v>4.5</v>
      </c>
      <c r="F41" s="4">
        <f>C41*E41</f>
        <v>10.112727272727271</v>
      </c>
      <c r="G41" s="2"/>
      <c r="H41" s="2">
        <v>10.3</v>
      </c>
      <c r="I41" s="2">
        <f>H41*1.2</f>
        <v>12.360000000000001</v>
      </c>
      <c r="J41" s="2">
        <f>H41*K41</f>
        <v>36.050000000000004</v>
      </c>
      <c r="K41" s="5">
        <v>3.5</v>
      </c>
      <c r="L41" s="6">
        <f>I41*K41</f>
        <v>43.260000000000005</v>
      </c>
    </row>
    <row r="42" spans="1:13" x14ac:dyDescent="0.2">
      <c r="A42" t="s">
        <v>113</v>
      </c>
      <c r="B42" s="5">
        <f>H42/5.5</f>
        <v>1.8054545454545454</v>
      </c>
      <c r="C42" s="5">
        <f>B42*1.2</f>
        <v>2.1665454545454543</v>
      </c>
      <c r="D42" s="5">
        <f>J42/5.5</f>
        <v>6.3190909090909084</v>
      </c>
      <c r="E42" s="5">
        <v>4.5</v>
      </c>
      <c r="F42" s="4">
        <f>C42*E42</f>
        <v>9.7494545454545438</v>
      </c>
      <c r="G42" s="2"/>
      <c r="H42" s="2">
        <v>9.93</v>
      </c>
      <c r="I42" s="2">
        <f>H42*1.2</f>
        <v>11.915999999999999</v>
      </c>
      <c r="J42" s="2">
        <f>H42*K42</f>
        <v>34.754999999999995</v>
      </c>
      <c r="K42" s="5">
        <v>3.5</v>
      </c>
      <c r="L42" s="6">
        <f>I42*K42</f>
        <v>41.705999999999996</v>
      </c>
    </row>
    <row r="43" spans="1:13" x14ac:dyDescent="0.2">
      <c r="B43" s="5"/>
      <c r="C43" s="5"/>
      <c r="D43" s="5"/>
      <c r="E43" s="5"/>
      <c r="F43" s="4"/>
      <c r="G43" s="2"/>
      <c r="H43" s="2"/>
      <c r="I43" s="2"/>
      <c r="J43" s="2"/>
      <c r="K43" s="5"/>
      <c r="L43" s="6"/>
    </row>
    <row r="44" spans="1:13" x14ac:dyDescent="0.2">
      <c r="A44" t="s">
        <v>114</v>
      </c>
      <c r="B44" s="5">
        <f>H44/5.5</f>
        <v>1.8272727272727274</v>
      </c>
      <c r="C44" s="5">
        <f>B44*1.2</f>
        <v>2.1927272727272729</v>
      </c>
      <c r="D44" s="5">
        <f>J44/5.5</f>
        <v>5.8472727272727276</v>
      </c>
      <c r="E44" s="5">
        <v>4.0999999999999996</v>
      </c>
      <c r="F44" s="4">
        <f>C44*E44</f>
        <v>8.9901818181818172</v>
      </c>
      <c r="H44" s="2">
        <v>10.050000000000001</v>
      </c>
      <c r="I44" s="2">
        <f>H44*1.2</f>
        <v>12.06</v>
      </c>
      <c r="J44" s="2">
        <f>H44*K44</f>
        <v>32.160000000000004</v>
      </c>
      <c r="K44" s="5">
        <v>3.2</v>
      </c>
      <c r="L44" s="6">
        <f>I44*K44</f>
        <v>38.592000000000006</v>
      </c>
    </row>
    <row r="46" spans="1:13" x14ac:dyDescent="0.2">
      <c r="A46" t="s">
        <v>74</v>
      </c>
      <c r="B46" s="5">
        <f>H46/5.5</f>
        <v>1.0963636363636364</v>
      </c>
      <c r="C46" s="5">
        <f>B46*1.2</f>
        <v>1.3156363636363637</v>
      </c>
      <c r="D46" s="5">
        <f>J46/5.5</f>
        <v>4.3854545454545457</v>
      </c>
      <c r="E46" s="5">
        <v>6</v>
      </c>
      <c r="F46" s="4">
        <f>C46*E46</f>
        <v>7.8938181818181823</v>
      </c>
      <c r="H46" s="2">
        <f>5.7+0.33</f>
        <v>6.03</v>
      </c>
      <c r="I46" s="2">
        <f>H46*1.2</f>
        <v>7.2359999999999998</v>
      </c>
      <c r="J46" s="2">
        <f>H46*K46</f>
        <v>24.12</v>
      </c>
      <c r="K46" s="5">
        <v>4</v>
      </c>
      <c r="L46" s="6">
        <f>I46*K46</f>
        <v>28.943999999999999</v>
      </c>
    </row>
    <row r="47" spans="1:13" x14ac:dyDescent="0.2">
      <c r="A47" t="s">
        <v>61</v>
      </c>
      <c r="B47" s="5">
        <f>H47/5.5</f>
        <v>1.5636363636363635</v>
      </c>
      <c r="C47" s="5">
        <f>B47*1.2</f>
        <v>1.876363636363636</v>
      </c>
      <c r="D47" s="5">
        <f>J47/5.5</f>
        <v>5.4727272727272727</v>
      </c>
      <c r="E47" s="5">
        <v>4.5</v>
      </c>
      <c r="F47" s="4">
        <f>C47*E47</f>
        <v>8.4436363636363616</v>
      </c>
      <c r="H47" s="2">
        <v>8.6</v>
      </c>
      <c r="I47" s="2">
        <f>H47*1.2</f>
        <v>10.319999999999999</v>
      </c>
      <c r="J47" s="2">
        <f>H47*K47</f>
        <v>30.099999999999998</v>
      </c>
      <c r="K47" s="5">
        <v>3.5</v>
      </c>
      <c r="L47" s="6">
        <f>I47*K47</f>
        <v>36.119999999999997</v>
      </c>
    </row>
    <row r="48" spans="1:13" x14ac:dyDescent="0.2">
      <c r="B48" s="5"/>
      <c r="C48" s="5"/>
      <c r="D48" s="5"/>
      <c r="E48" s="5"/>
      <c r="F48" s="4"/>
      <c r="H48" s="2"/>
      <c r="I48" s="2"/>
      <c r="J48" s="2"/>
      <c r="K48" s="5"/>
      <c r="L48" s="6"/>
    </row>
    <row r="49" spans="1:12" x14ac:dyDescent="0.2">
      <c r="A49" t="s">
        <v>115</v>
      </c>
      <c r="B49" s="5">
        <f>H49/5.5</f>
        <v>2.7454545454545456</v>
      </c>
      <c r="C49" s="5">
        <f>B49*1.2</f>
        <v>3.2945454545454544</v>
      </c>
      <c r="D49" s="5">
        <f>J49/5.5</f>
        <v>9.6090909090909093</v>
      </c>
      <c r="E49" s="5">
        <v>2.73</v>
      </c>
      <c r="F49" s="4">
        <f>C49*E49</f>
        <v>8.9941090909090899</v>
      </c>
      <c r="H49" s="2">
        <v>15.1</v>
      </c>
      <c r="I49" s="2">
        <f>H49*1.2</f>
        <v>18.119999999999997</v>
      </c>
      <c r="J49" s="2">
        <f>H49*K49</f>
        <v>52.85</v>
      </c>
      <c r="K49" s="5">
        <v>3.5</v>
      </c>
      <c r="L49" s="6">
        <f>I49*K49</f>
        <v>63.419999999999987</v>
      </c>
    </row>
    <row r="50" spans="1:12" x14ac:dyDescent="0.2">
      <c r="B50" s="5"/>
      <c r="C50" s="5"/>
      <c r="D50" s="5"/>
      <c r="E50" s="5"/>
      <c r="F50" s="4"/>
      <c r="H50" s="2"/>
      <c r="I50" s="2"/>
      <c r="J50" s="2"/>
      <c r="K50" s="5"/>
      <c r="L50" s="6"/>
    </row>
    <row r="51" spans="1:12" x14ac:dyDescent="0.2">
      <c r="A51" t="s">
        <v>116</v>
      </c>
      <c r="B51" s="5">
        <f>H51/5.5</f>
        <v>2.2181818181818183</v>
      </c>
      <c r="C51" s="5">
        <f>B51*1.2</f>
        <v>2.6618181818181816</v>
      </c>
      <c r="D51" s="5">
        <f>J51/5.5</f>
        <v>7.7636363636363628</v>
      </c>
      <c r="E51" s="5">
        <v>4.5</v>
      </c>
      <c r="F51" s="4">
        <f>C51*E51</f>
        <v>11.978181818181817</v>
      </c>
      <c r="H51" s="2">
        <v>12.2</v>
      </c>
      <c r="I51" s="2">
        <f>H51*1.2</f>
        <v>14.639999999999999</v>
      </c>
      <c r="J51" s="2">
        <f>H51*K51</f>
        <v>42.699999999999996</v>
      </c>
      <c r="K51" s="5">
        <v>3.5</v>
      </c>
      <c r="L51" s="6">
        <f>I51*K51</f>
        <v>51.239999999999995</v>
      </c>
    </row>
    <row r="52" spans="1:12" x14ac:dyDescent="0.2">
      <c r="B52" s="5"/>
      <c r="C52" s="5"/>
      <c r="D52" s="5"/>
      <c r="E52" s="5"/>
      <c r="F52" s="4"/>
      <c r="H52" s="2"/>
      <c r="I52" s="2"/>
      <c r="J52" s="2"/>
      <c r="K52" s="5"/>
      <c r="L52" s="6"/>
    </row>
    <row r="53" spans="1:12" x14ac:dyDescent="0.2">
      <c r="A53" t="s">
        <v>117</v>
      </c>
      <c r="B53" s="5">
        <f>H53/5.5</f>
        <v>1.9636363636363638</v>
      </c>
      <c r="C53" s="5">
        <f>B53*1.2</f>
        <v>2.3563636363636364</v>
      </c>
      <c r="D53" s="5">
        <f>J53/5.5</f>
        <v>5.8909090909090915</v>
      </c>
      <c r="E53" s="5">
        <v>3.8</v>
      </c>
      <c r="F53" s="18">
        <f>C53*E53</f>
        <v>8.9541818181818176</v>
      </c>
      <c r="H53" s="2">
        <v>10.8</v>
      </c>
      <c r="I53" s="2">
        <f>H53*1.2</f>
        <v>12.96</v>
      </c>
      <c r="J53" s="2">
        <f>H53*K53</f>
        <v>32.400000000000006</v>
      </c>
      <c r="K53" s="5">
        <v>3</v>
      </c>
      <c r="L53" s="6">
        <f>I53*K53</f>
        <v>38.880000000000003</v>
      </c>
    </row>
    <row r="54" spans="1:12" x14ac:dyDescent="0.2">
      <c r="B54" s="5"/>
      <c r="C54" s="5"/>
      <c r="D54" s="5"/>
      <c r="E54" s="5"/>
      <c r="F54" s="4"/>
      <c r="H54" s="2"/>
      <c r="I54" s="2"/>
      <c r="J54" s="2"/>
      <c r="K54" s="5"/>
      <c r="L54" s="6"/>
    </row>
    <row r="55" spans="1:12" x14ac:dyDescent="0.2">
      <c r="A55" t="s">
        <v>118</v>
      </c>
      <c r="B55" s="5">
        <f>H55/5.5</f>
        <v>4.8090909090909086</v>
      </c>
      <c r="C55" s="5">
        <f>B55*1.2</f>
        <v>5.7709090909090905</v>
      </c>
      <c r="D55" s="5">
        <f>J55/5.5</f>
        <v>13.465454545454543</v>
      </c>
      <c r="E55" s="5">
        <v>4.5</v>
      </c>
      <c r="F55" s="4">
        <f>C55*E55</f>
        <v>25.969090909090909</v>
      </c>
      <c r="H55" s="2">
        <v>26.45</v>
      </c>
      <c r="I55" s="2">
        <f>H55*1.2</f>
        <v>31.74</v>
      </c>
      <c r="J55" s="2">
        <f>H55*K55</f>
        <v>74.059999999999988</v>
      </c>
      <c r="K55" s="5">
        <v>2.8</v>
      </c>
      <c r="L55" s="6">
        <f>I55*K55</f>
        <v>88.871999999999986</v>
      </c>
    </row>
    <row r="56" spans="1:12" x14ac:dyDescent="0.2">
      <c r="B56" s="5"/>
      <c r="C56" s="5"/>
      <c r="D56" s="5"/>
      <c r="E56" s="5"/>
      <c r="F56" s="4"/>
      <c r="H56" s="2"/>
      <c r="I56" s="2"/>
      <c r="J56" s="2"/>
      <c r="K56" s="5"/>
      <c r="L56" s="6"/>
    </row>
    <row r="57" spans="1:12" x14ac:dyDescent="0.2">
      <c r="A57" t="s">
        <v>119</v>
      </c>
      <c r="B57" s="5">
        <f>H57/5.5</f>
        <v>1.3218181818181818</v>
      </c>
      <c r="C57" s="5">
        <f>B57*1.2</f>
        <v>1.5861818181818181</v>
      </c>
      <c r="D57" s="5">
        <f>J57/5.5</f>
        <v>4.626363636363636</v>
      </c>
      <c r="E57" s="5">
        <v>4.5</v>
      </c>
      <c r="F57" s="4">
        <f>C57*E57</f>
        <v>7.1378181818181812</v>
      </c>
      <c r="H57" s="2">
        <f>6.5+0.77</f>
        <v>7.27</v>
      </c>
      <c r="I57" s="2">
        <f>H57*1.2</f>
        <v>8.7239999999999984</v>
      </c>
      <c r="J57" s="2">
        <f>H57*K57</f>
        <v>25.445</v>
      </c>
      <c r="K57" s="5">
        <v>3.5</v>
      </c>
      <c r="L57" s="6">
        <f>I57*K57</f>
        <v>30.533999999999995</v>
      </c>
    </row>
    <row r="58" spans="1:12" x14ac:dyDescent="0.2">
      <c r="B58" s="5"/>
      <c r="C58" s="5"/>
      <c r="D58" s="5"/>
      <c r="E58" s="5"/>
      <c r="F58" s="4"/>
      <c r="H58" s="2"/>
      <c r="I58" s="2"/>
      <c r="J58" s="2"/>
      <c r="K58" s="5"/>
      <c r="L58" s="6"/>
    </row>
    <row r="59" spans="1:12" x14ac:dyDescent="0.2">
      <c r="A59" s="15" t="s">
        <v>121</v>
      </c>
      <c r="B59" s="5">
        <f>H59/5.5</f>
        <v>1.4181818181818182</v>
      </c>
      <c r="C59" s="5">
        <f>B59*1.2</f>
        <v>1.7018181818181819</v>
      </c>
      <c r="D59" s="5">
        <f>J59/5.5</f>
        <v>5.3890909090909087</v>
      </c>
      <c r="E59" s="5">
        <v>4.5</v>
      </c>
      <c r="F59" s="4">
        <f>C59*E59</f>
        <v>7.6581818181818182</v>
      </c>
      <c r="H59" s="2">
        <v>7.8</v>
      </c>
      <c r="I59" s="2">
        <f>H59*1.2</f>
        <v>9.36</v>
      </c>
      <c r="J59" s="2">
        <f>H59*K59</f>
        <v>29.639999999999997</v>
      </c>
      <c r="K59" s="5">
        <v>3.8</v>
      </c>
      <c r="L59" s="6">
        <f>I59*K59</f>
        <v>35.567999999999998</v>
      </c>
    </row>
    <row r="60" spans="1:12" x14ac:dyDescent="0.2">
      <c r="A60" s="15" t="s">
        <v>122</v>
      </c>
      <c r="B60" s="5">
        <f>H60/5.5</f>
        <v>1.4818181818181819</v>
      </c>
      <c r="C60" s="5">
        <f>B60*1.2</f>
        <v>1.7781818181818183</v>
      </c>
      <c r="D60" s="5">
        <f>J60/5.5</f>
        <v>5.1863636363636365</v>
      </c>
      <c r="E60" s="5">
        <v>4.5</v>
      </c>
      <c r="F60" s="18">
        <f>C60*E60</f>
        <v>8.0018181818181819</v>
      </c>
      <c r="H60" s="2">
        <v>8.15</v>
      </c>
      <c r="I60" s="2">
        <f>H60*1.2</f>
        <v>9.7799999999999994</v>
      </c>
      <c r="J60" s="2">
        <f>H60*K60</f>
        <v>28.525000000000002</v>
      </c>
      <c r="K60" s="5">
        <v>3.5</v>
      </c>
      <c r="L60" s="6">
        <f>I60*K60</f>
        <v>34.229999999999997</v>
      </c>
    </row>
    <row r="61" spans="1:12" x14ac:dyDescent="0.2">
      <c r="A61" s="15" t="s">
        <v>123</v>
      </c>
      <c r="B61" s="5">
        <f>H61/5.5</f>
        <v>2.0727272727272728</v>
      </c>
      <c r="C61" s="5">
        <f>B61*1.2</f>
        <v>2.4872727272727273</v>
      </c>
      <c r="D61" s="5">
        <f>J61/5.5</f>
        <v>7.254545454545454</v>
      </c>
      <c r="E61" s="5">
        <v>4.5</v>
      </c>
      <c r="F61" s="4">
        <f>C61*E61</f>
        <v>11.192727272727273</v>
      </c>
      <c r="H61" s="2">
        <v>11.4</v>
      </c>
      <c r="I61" s="2">
        <f>H61*1.2</f>
        <v>13.68</v>
      </c>
      <c r="J61" s="2">
        <f>H61*K61</f>
        <v>39.9</v>
      </c>
      <c r="K61" s="5">
        <v>3.5</v>
      </c>
      <c r="L61" s="6">
        <f>I61*K61</f>
        <v>47.879999999999995</v>
      </c>
    </row>
    <row r="62" spans="1:12" x14ac:dyDescent="0.2">
      <c r="A62" s="15" t="s">
        <v>124</v>
      </c>
      <c r="B62" s="5">
        <f>H62/5.5</f>
        <v>2.5727272727272728</v>
      </c>
      <c r="C62" s="5">
        <f>B62*1.2</f>
        <v>3.0872727272727274</v>
      </c>
      <c r="D62" s="5">
        <f>J62/5.5</f>
        <v>9.004545454545454</v>
      </c>
      <c r="E62" s="5">
        <v>4.5</v>
      </c>
      <c r="F62" s="4">
        <f>C62*E62</f>
        <v>13.892727272727273</v>
      </c>
      <c r="H62" s="2">
        <v>14.15</v>
      </c>
      <c r="I62" s="2">
        <f>H62*1.2</f>
        <v>16.98</v>
      </c>
      <c r="J62" s="2">
        <f>H62*K62</f>
        <v>49.524999999999999</v>
      </c>
      <c r="K62" s="5">
        <v>3.5</v>
      </c>
      <c r="L62" s="6">
        <f>I62*K62</f>
        <v>59.43</v>
      </c>
    </row>
    <row r="63" spans="1:12" x14ac:dyDescent="0.2">
      <c r="A63" s="15" t="s">
        <v>125</v>
      </c>
      <c r="B63" s="5">
        <f>H63/5.5</f>
        <v>3.5363636363636362</v>
      </c>
      <c r="C63" s="5">
        <f>B63*1.2</f>
        <v>4.2436363636363632</v>
      </c>
      <c r="D63" s="5">
        <f>J63/5.5</f>
        <v>12.200454545454546</v>
      </c>
      <c r="E63" s="5">
        <v>4.5</v>
      </c>
      <c r="F63" s="4">
        <f>C63*E63</f>
        <v>19.096363636363634</v>
      </c>
      <c r="H63" s="2">
        <v>19.45</v>
      </c>
      <c r="I63" s="2">
        <f>H63*1.2</f>
        <v>23.34</v>
      </c>
      <c r="J63" s="2">
        <f>H63*K63</f>
        <v>67.102500000000006</v>
      </c>
      <c r="K63" s="5">
        <v>3.45</v>
      </c>
      <c r="L63" s="6">
        <f>I63*K63</f>
        <v>80.52300000000001</v>
      </c>
    </row>
    <row r="64" spans="1:12" x14ac:dyDescent="0.2">
      <c r="B64" s="5"/>
      <c r="C64" s="5"/>
      <c r="D64" s="5"/>
      <c r="E64" s="5"/>
      <c r="F64" s="4"/>
      <c r="H64" s="2"/>
      <c r="I64" s="2"/>
      <c r="J64" s="2"/>
      <c r="K64" s="5"/>
      <c r="L64" s="6"/>
    </row>
    <row r="65" spans="1:14" x14ac:dyDescent="0.2">
      <c r="A65" t="s">
        <v>126</v>
      </c>
      <c r="B65" s="5">
        <f>H65/5.5</f>
        <v>1.1272727272727272</v>
      </c>
      <c r="C65" s="5">
        <f>B65*1.2</f>
        <v>1.3527272727272726</v>
      </c>
      <c r="D65" s="5">
        <f>J65/5.5</f>
        <v>4.3963636363636365</v>
      </c>
      <c r="E65" s="5">
        <v>4.5</v>
      </c>
      <c r="F65" s="4">
        <f>C65*E65</f>
        <v>6.0872727272727261</v>
      </c>
      <c r="H65" s="2">
        <v>6.2</v>
      </c>
      <c r="I65" s="2">
        <f>H65*1.2</f>
        <v>7.4399999999999995</v>
      </c>
      <c r="J65" s="2">
        <f>H65*K65</f>
        <v>24.18</v>
      </c>
      <c r="K65" s="5">
        <v>3.9</v>
      </c>
      <c r="L65" s="6">
        <f>I65*K65</f>
        <v>29.015999999999998</v>
      </c>
    </row>
    <row r="66" spans="1:14" x14ac:dyDescent="0.2">
      <c r="A66" t="s">
        <v>127</v>
      </c>
      <c r="B66" s="5">
        <f>H66/5.5</f>
        <v>1.4545454545454546</v>
      </c>
      <c r="C66" s="5">
        <f>B66*1.2</f>
        <v>1.7454545454545454</v>
      </c>
      <c r="D66" s="5">
        <f>J66/5.5</f>
        <v>5.0909090909090908</v>
      </c>
      <c r="E66" s="5">
        <v>4.5999999999999996</v>
      </c>
      <c r="F66" s="4">
        <f>C66*E66</f>
        <v>8.0290909090909075</v>
      </c>
      <c r="H66" s="2">
        <v>8</v>
      </c>
      <c r="I66" s="2">
        <f>H66*1.2</f>
        <v>9.6</v>
      </c>
      <c r="J66" s="2">
        <f>H66*K66</f>
        <v>28</v>
      </c>
      <c r="K66" s="5">
        <v>3.5</v>
      </c>
      <c r="L66" s="6">
        <f>I66*K66</f>
        <v>33.6</v>
      </c>
    </row>
    <row r="67" spans="1:14" x14ac:dyDescent="0.2">
      <c r="I67" s="2"/>
      <c r="J67" s="2"/>
      <c r="K67" s="2"/>
      <c r="L67" s="6"/>
      <c r="M67" s="13"/>
    </row>
    <row r="68" spans="1:14" x14ac:dyDescent="0.2">
      <c r="A68" s="3" t="s">
        <v>128</v>
      </c>
      <c r="I68" s="2"/>
      <c r="J68" s="2"/>
      <c r="K68" s="2"/>
      <c r="L68" s="6"/>
      <c r="M68" s="13"/>
    </row>
    <row r="69" spans="1:14" x14ac:dyDescent="0.2">
      <c r="A69" t="s">
        <v>46</v>
      </c>
      <c r="B69" s="5">
        <f t="shared" ref="B69" si="0">H69/5.5</f>
        <v>3.1090909090909093</v>
      </c>
      <c r="C69" s="5">
        <f t="shared" ref="C69:C75" si="1">B69*1.2</f>
        <v>3.730909090909091</v>
      </c>
      <c r="D69" s="5">
        <f t="shared" ref="D69" si="2">J69/5.5</f>
        <v>9.949090909090911</v>
      </c>
      <c r="E69" s="5">
        <v>3.5</v>
      </c>
      <c r="F69" s="4">
        <f>B69*E69</f>
        <v>10.881818181818183</v>
      </c>
      <c r="H69" s="2">
        <v>17.100000000000001</v>
      </c>
      <c r="I69" s="2">
        <f>H69*1.2</f>
        <v>20.52</v>
      </c>
      <c r="J69" s="2">
        <f>H69*K69</f>
        <v>54.720000000000006</v>
      </c>
      <c r="K69" s="5">
        <v>3.2</v>
      </c>
      <c r="L69" s="6">
        <f>I69*K69</f>
        <v>65.664000000000001</v>
      </c>
      <c r="M69" s="13"/>
    </row>
    <row r="70" spans="1:14" x14ac:dyDescent="0.2">
      <c r="A70" t="s">
        <v>132</v>
      </c>
      <c r="B70" s="5">
        <f t="shared" ref="B70:B72" si="3">H70/5.5</f>
        <v>3.9854545454545458</v>
      </c>
      <c r="C70" s="5">
        <f t="shared" si="1"/>
        <v>4.7825454545454544</v>
      </c>
      <c r="D70" s="5">
        <f t="shared" ref="D70:D72" si="4">J70/5.5</f>
        <v>12.753454545454547</v>
      </c>
      <c r="E70" s="5">
        <v>3.5</v>
      </c>
      <c r="F70" s="4">
        <f t="shared" ref="F70:F72" si="5">B70*E70</f>
        <v>13.949090909090911</v>
      </c>
      <c r="H70" s="2">
        <v>21.92</v>
      </c>
      <c r="I70" s="2">
        <f t="shared" ref="I70:I73" si="6">H70*1.2</f>
        <v>26.304000000000002</v>
      </c>
      <c r="J70" s="2">
        <f t="shared" ref="J70:J72" si="7">H70*K70</f>
        <v>70.144000000000005</v>
      </c>
      <c r="K70" s="5">
        <v>3.2</v>
      </c>
      <c r="L70" s="6">
        <f t="shared" ref="L70:L72" si="8">I70*K70</f>
        <v>84.172800000000009</v>
      </c>
      <c r="M70" s="13"/>
    </row>
    <row r="71" spans="1:14" x14ac:dyDescent="0.2">
      <c r="A71" t="s">
        <v>133</v>
      </c>
      <c r="B71" s="5">
        <f t="shared" si="3"/>
        <v>4.4509090909090911</v>
      </c>
      <c r="C71" s="5">
        <f t="shared" si="1"/>
        <v>5.3410909090909096</v>
      </c>
      <c r="D71" s="5">
        <f t="shared" si="4"/>
        <v>14.242909090909093</v>
      </c>
      <c r="E71" s="5">
        <v>3.2</v>
      </c>
      <c r="F71" s="18">
        <f t="shared" si="5"/>
        <v>14.242909090909093</v>
      </c>
      <c r="H71" s="2">
        <v>24.48</v>
      </c>
      <c r="I71" s="2">
        <f t="shared" si="6"/>
        <v>29.375999999999998</v>
      </c>
      <c r="J71" s="2">
        <f t="shared" si="7"/>
        <v>78.336000000000013</v>
      </c>
      <c r="K71" s="5">
        <v>3.2</v>
      </c>
      <c r="L71" s="6">
        <f t="shared" si="8"/>
        <v>94.003199999999993</v>
      </c>
      <c r="M71" s="13"/>
    </row>
    <row r="72" spans="1:14" x14ac:dyDescent="0.2">
      <c r="A72" t="s">
        <v>131</v>
      </c>
      <c r="B72" s="5">
        <f t="shared" si="3"/>
        <v>5.1781818181818187</v>
      </c>
      <c r="C72" s="5">
        <f t="shared" si="1"/>
        <v>6.2138181818181826</v>
      </c>
      <c r="D72" s="5">
        <f t="shared" si="4"/>
        <v>18.123636363636365</v>
      </c>
      <c r="E72" s="5">
        <v>3.5</v>
      </c>
      <c r="F72" s="4">
        <f t="shared" si="5"/>
        <v>18.123636363636365</v>
      </c>
      <c r="H72" s="2">
        <v>28.48</v>
      </c>
      <c r="I72" s="2">
        <f t="shared" si="6"/>
        <v>34.176000000000002</v>
      </c>
      <c r="J72" s="2">
        <f t="shared" si="7"/>
        <v>99.68</v>
      </c>
      <c r="K72" s="5">
        <v>3.5</v>
      </c>
      <c r="L72" s="6">
        <f t="shared" si="8"/>
        <v>119.61600000000001</v>
      </c>
      <c r="M72" s="13"/>
    </row>
    <row r="73" spans="1:14" x14ac:dyDescent="0.2">
      <c r="A73" t="s">
        <v>134</v>
      </c>
      <c r="B73" s="5">
        <f t="shared" ref="B73" si="9">H73/5.5</f>
        <v>5.76</v>
      </c>
      <c r="C73" s="5">
        <f t="shared" si="1"/>
        <v>6.9119999999999999</v>
      </c>
      <c r="D73" s="5">
        <f t="shared" ref="D73" si="10">J73/5.5</f>
        <v>20.16</v>
      </c>
      <c r="E73" s="5">
        <v>3.5</v>
      </c>
      <c r="F73" s="4">
        <f t="shared" ref="F73" si="11">B73*E73</f>
        <v>20.16</v>
      </c>
      <c r="H73" s="2">
        <v>31.68</v>
      </c>
      <c r="I73" s="2">
        <f t="shared" si="6"/>
        <v>38.015999999999998</v>
      </c>
      <c r="J73" s="2">
        <f t="shared" ref="J73" si="12">H73*K73</f>
        <v>110.88</v>
      </c>
      <c r="K73" s="5">
        <v>3.5</v>
      </c>
      <c r="L73" s="6">
        <f t="shared" ref="L73" si="13">I73*K73</f>
        <v>133.05599999999998</v>
      </c>
      <c r="M73" s="13"/>
    </row>
    <row r="74" spans="1:14" x14ac:dyDescent="0.2">
      <c r="B74" s="5"/>
      <c r="C74" s="5"/>
      <c r="D74" s="5"/>
      <c r="E74" s="5"/>
      <c r="F74" s="4"/>
      <c r="H74" s="2"/>
      <c r="I74" s="2"/>
      <c r="J74" s="2"/>
      <c r="K74" s="5"/>
      <c r="L74" s="6"/>
      <c r="M74" s="13"/>
    </row>
    <row r="75" spans="1:14" x14ac:dyDescent="0.2">
      <c r="A75" t="s">
        <v>73</v>
      </c>
      <c r="B75" s="5">
        <f t="shared" ref="B75" si="14">H75/5.5</f>
        <v>1.1490909090909092</v>
      </c>
      <c r="C75" s="5">
        <f t="shared" si="1"/>
        <v>1.3789090909090909</v>
      </c>
      <c r="D75" s="5">
        <f t="shared" ref="D75" si="15">J75/5.5</f>
        <v>4.0218181818181824</v>
      </c>
      <c r="E75" s="5">
        <v>5.7</v>
      </c>
      <c r="F75" s="4">
        <f>B75*E75</f>
        <v>6.5498181818181829</v>
      </c>
      <c r="H75" s="2">
        <v>6.32</v>
      </c>
      <c r="I75" s="2">
        <f>H75*1.2</f>
        <v>7.5839999999999996</v>
      </c>
      <c r="J75" s="2">
        <f>H75*K75</f>
        <v>22.12</v>
      </c>
      <c r="K75" s="5">
        <v>3.5</v>
      </c>
      <c r="L75" s="6">
        <f>I75*K75</f>
        <v>26.543999999999997</v>
      </c>
      <c r="M75" s="13"/>
    </row>
    <row r="76" spans="1:14" x14ac:dyDescent="0.2">
      <c r="A76" t="s">
        <v>75</v>
      </c>
      <c r="B76" s="5">
        <f t="shared" ref="B76" si="16">H76/5.5</f>
        <v>1.4036363636363638</v>
      </c>
      <c r="C76" s="5">
        <f t="shared" ref="C76:C77" si="17">B76*1.2</f>
        <v>1.6843636363636365</v>
      </c>
      <c r="D76" s="5">
        <f t="shared" ref="D76" si="18">J76/5.5</f>
        <v>4.9127272727272731</v>
      </c>
      <c r="E76" s="5">
        <v>5</v>
      </c>
      <c r="F76" s="4">
        <f>B76*E76</f>
        <v>7.0181818181818194</v>
      </c>
      <c r="H76" s="2">
        <f>6.95+0.77</f>
        <v>7.7200000000000006</v>
      </c>
      <c r="I76" s="2">
        <f>H76*1.2</f>
        <v>9.2640000000000011</v>
      </c>
      <c r="J76" s="2">
        <f>H76*K76</f>
        <v>27.020000000000003</v>
      </c>
      <c r="K76" s="5">
        <v>3.5</v>
      </c>
      <c r="L76" s="6">
        <f>I76*K76</f>
        <v>32.424000000000007</v>
      </c>
      <c r="M76" s="13"/>
    </row>
    <row r="77" spans="1:14" x14ac:dyDescent="0.2">
      <c r="A77" t="s">
        <v>48</v>
      </c>
      <c r="B77" s="5">
        <f t="shared" ref="B77" si="19">H77/5.5</f>
        <v>1.781818181818182</v>
      </c>
      <c r="C77" s="5">
        <f t="shared" si="17"/>
        <v>2.1381818181818182</v>
      </c>
      <c r="D77" s="5">
        <f t="shared" ref="D77" si="20">J77/5.5</f>
        <v>6.2363636363636372</v>
      </c>
      <c r="E77" s="5">
        <v>5</v>
      </c>
      <c r="F77" s="4">
        <f>B77*E77</f>
        <v>8.9090909090909101</v>
      </c>
      <c r="H77" s="2">
        <v>9.8000000000000007</v>
      </c>
      <c r="I77" s="2">
        <f>H77*1.2</f>
        <v>11.76</v>
      </c>
      <c r="J77" s="2">
        <f>H77*K77</f>
        <v>34.300000000000004</v>
      </c>
      <c r="K77" s="5">
        <v>3.5</v>
      </c>
      <c r="L77" s="6">
        <f>I77*K77</f>
        <v>41.16</v>
      </c>
      <c r="M77" s="2"/>
      <c r="N77" s="5"/>
    </row>
    <row r="78" spans="1:14" x14ac:dyDescent="0.2">
      <c r="I78" s="2"/>
      <c r="J78" s="2"/>
      <c r="K78" s="2"/>
      <c r="L78" s="6"/>
      <c r="M78" s="13"/>
    </row>
    <row r="79" spans="1:14" x14ac:dyDescent="0.2">
      <c r="A79" s="3" t="s">
        <v>16</v>
      </c>
      <c r="I79" s="2"/>
      <c r="J79" s="2"/>
      <c r="K79" s="2"/>
      <c r="L79" s="6"/>
      <c r="M79" s="13"/>
    </row>
    <row r="80" spans="1:14" x14ac:dyDescent="0.2">
      <c r="A80" t="s">
        <v>110</v>
      </c>
      <c r="B80" s="5">
        <f t="shared" ref="B80" si="21">H80/5.5</f>
        <v>1.5854545454545457</v>
      </c>
      <c r="C80" s="5">
        <f t="shared" ref="C80" si="22">B80*1.2</f>
        <v>1.9025454545454548</v>
      </c>
      <c r="D80" s="5">
        <f t="shared" ref="D80" si="23">J80/5.5</f>
        <v>5.8661818181818184</v>
      </c>
      <c r="E80" s="5">
        <v>5.7</v>
      </c>
      <c r="F80" s="18">
        <f>B80*E80</f>
        <v>9.0370909090909102</v>
      </c>
      <c r="H80" s="2">
        <f>7.95+0.77</f>
        <v>8.7200000000000006</v>
      </c>
      <c r="I80" s="2">
        <f>H80*1.2</f>
        <v>10.464</v>
      </c>
      <c r="J80" s="2">
        <f>H80*K80</f>
        <v>32.264000000000003</v>
      </c>
      <c r="K80" s="5">
        <v>3.7</v>
      </c>
      <c r="L80" s="6">
        <f>I80*K80</f>
        <v>38.716800000000006</v>
      </c>
      <c r="M80" s="13"/>
    </row>
    <row r="81" spans="1:13" x14ac:dyDescent="0.2">
      <c r="I81" s="2"/>
      <c r="J81" s="2"/>
      <c r="K81" s="2"/>
      <c r="L81" s="6"/>
      <c r="M81" s="13"/>
    </row>
    <row r="82" spans="1:13" x14ac:dyDescent="0.2">
      <c r="A82" s="3" t="s">
        <v>20</v>
      </c>
      <c r="I82" s="2"/>
      <c r="J82" s="2"/>
      <c r="K82" s="2"/>
      <c r="L82" s="6"/>
      <c r="M82" s="13"/>
    </row>
    <row r="83" spans="1:13" x14ac:dyDescent="0.2">
      <c r="A83" t="s">
        <v>129</v>
      </c>
      <c r="B83" s="5">
        <f t="shared" ref="B83:B84" si="24">H83/5.5</f>
        <v>0.86363636363636365</v>
      </c>
      <c r="C83" s="5">
        <f t="shared" ref="C83:C84" si="25">B83*1.2</f>
        <v>1.0363636363636364</v>
      </c>
      <c r="D83" s="5">
        <f t="shared" ref="D83:D84" si="26">J83/5.5</f>
        <v>4.75</v>
      </c>
      <c r="E83" s="5">
        <v>8.1</v>
      </c>
      <c r="F83" s="18">
        <f>B83*E83</f>
        <v>6.9954545454545451</v>
      </c>
      <c r="H83" s="2">
        <v>4.75</v>
      </c>
      <c r="I83" s="2">
        <f>H83*1.2</f>
        <v>5.7</v>
      </c>
      <c r="J83" s="2">
        <f>H83*K83</f>
        <v>26.125</v>
      </c>
      <c r="K83" s="5">
        <v>5.5</v>
      </c>
      <c r="L83" s="6">
        <f>I83*K83</f>
        <v>31.35</v>
      </c>
      <c r="M83" s="13"/>
    </row>
    <row r="84" spans="1:13" x14ac:dyDescent="0.2">
      <c r="A84" t="s">
        <v>130</v>
      </c>
      <c r="B84" s="5">
        <f t="shared" si="24"/>
        <v>1.9545454545454546</v>
      </c>
      <c r="C84" s="5">
        <f t="shared" si="25"/>
        <v>2.3454545454545452</v>
      </c>
      <c r="D84" s="5">
        <f t="shared" si="26"/>
        <v>6.8409090909090908</v>
      </c>
      <c r="E84" s="5">
        <v>5</v>
      </c>
      <c r="F84" s="4">
        <f>B84*E84</f>
        <v>9.7727272727272734</v>
      </c>
      <c r="H84" s="2">
        <v>10.75</v>
      </c>
      <c r="I84" s="2">
        <f>H84*1.2</f>
        <v>12.9</v>
      </c>
      <c r="J84" s="2">
        <f>H84*K84</f>
        <v>37.625</v>
      </c>
      <c r="K84" s="5">
        <v>3.5</v>
      </c>
      <c r="L84" s="6">
        <f>I84*K84</f>
        <v>45.15</v>
      </c>
    </row>
  </sheetData>
  <mergeCells count="4">
    <mergeCell ref="B37:F37"/>
    <mergeCell ref="H37:L37"/>
    <mergeCell ref="B1:F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AE8-7982-904E-B68B-7C1D7C031AC1}">
  <sheetPr codeName="Feuil1"/>
  <dimension ref="A2:AB141"/>
  <sheetViews>
    <sheetView zoomScaleNormal="80" workbookViewId="0">
      <pane ySplit="3" topLeftCell="A35" activePane="bottomLeft" state="frozenSplit"/>
      <selection pane="bottomLeft" activeCell="A63" sqref="A63"/>
    </sheetView>
  </sheetViews>
  <sheetFormatPr baseColWidth="10" defaultRowHeight="16" x14ac:dyDescent="0.2"/>
  <cols>
    <col min="1" max="1" width="107.33203125" bestFit="1" customWidth="1"/>
    <col min="2" max="2" width="13.33203125" bestFit="1" customWidth="1"/>
    <col min="3" max="3" width="14.1640625" bestFit="1" customWidth="1"/>
    <col min="4" max="4" width="15" bestFit="1" customWidth="1"/>
    <col min="5" max="5" width="16" bestFit="1" customWidth="1"/>
    <col min="6" max="6" width="7" bestFit="1" customWidth="1"/>
    <col min="7" max="7" width="22" bestFit="1" customWidth="1"/>
    <col min="8" max="8" width="23.33203125" bestFit="1" customWidth="1"/>
    <col min="9" max="9" width="2.33203125" customWidth="1"/>
    <col min="10" max="10" width="13.33203125" bestFit="1" customWidth="1"/>
    <col min="11" max="11" width="14.1640625" bestFit="1" customWidth="1"/>
    <col min="12" max="12" width="11.6640625" bestFit="1" customWidth="1"/>
    <col min="13" max="13" width="13.5" bestFit="1" customWidth="1"/>
    <col min="14" max="14" width="7" bestFit="1" customWidth="1"/>
  </cols>
  <sheetData>
    <row r="2" spans="1:28" x14ac:dyDescent="0.2">
      <c r="B2" s="8" t="s">
        <v>31</v>
      </c>
      <c r="C2" s="8"/>
      <c r="D2" s="8"/>
      <c r="E2" s="8"/>
      <c r="F2" s="8"/>
      <c r="G2" s="8"/>
      <c r="H2" s="8"/>
      <c r="J2" s="8" t="s">
        <v>30</v>
      </c>
      <c r="K2" s="8"/>
      <c r="L2" s="8"/>
      <c r="M2" s="8"/>
      <c r="N2" s="8"/>
    </row>
    <row r="3" spans="1:28" x14ac:dyDescent="0.2">
      <c r="B3" s="1" t="s">
        <v>0</v>
      </c>
      <c r="C3" s="1" t="s">
        <v>26</v>
      </c>
      <c r="D3" s="1" t="s">
        <v>32</v>
      </c>
      <c r="E3" s="1" t="s">
        <v>33</v>
      </c>
      <c r="F3" s="1" t="s">
        <v>29</v>
      </c>
      <c r="G3" s="1" t="s">
        <v>34</v>
      </c>
      <c r="H3" s="1" t="s">
        <v>35</v>
      </c>
      <c r="J3" s="1" t="s">
        <v>0</v>
      </c>
      <c r="K3" s="1" t="s">
        <v>26</v>
      </c>
      <c r="L3" s="1" t="s">
        <v>27</v>
      </c>
      <c r="M3" s="1" t="s">
        <v>28</v>
      </c>
      <c r="N3" s="1" t="s">
        <v>29</v>
      </c>
    </row>
    <row r="4" spans="1:28" x14ac:dyDescent="0.2">
      <c r="A4" s="3" t="s">
        <v>1</v>
      </c>
    </row>
    <row r="5" spans="1:28" x14ac:dyDescent="0.2">
      <c r="A5" t="s">
        <v>71</v>
      </c>
      <c r="B5" s="5">
        <f>J5/6</f>
        <v>1.075</v>
      </c>
      <c r="C5" s="2">
        <f>B5*1.2</f>
        <v>1.2899999999999998</v>
      </c>
      <c r="D5" s="5">
        <f>L5/6</f>
        <v>3.8904250000000005</v>
      </c>
      <c r="E5" s="6">
        <f>D5*1.2</f>
        <v>4.6685100000000004</v>
      </c>
      <c r="F5" s="5">
        <v>4.7</v>
      </c>
      <c r="G5" s="4">
        <f>B5*F5</f>
        <v>5.0525000000000002</v>
      </c>
      <c r="H5" s="4">
        <f>G5*1.2</f>
        <v>6.0629999999999997</v>
      </c>
      <c r="I5" s="2"/>
      <c r="J5" s="2">
        <v>6.45</v>
      </c>
      <c r="K5" s="2">
        <f t="shared" ref="K5:K12" si="0">J5*1.2</f>
        <v>7.74</v>
      </c>
      <c r="L5" s="2">
        <f>J5*N5</f>
        <v>23.342550000000003</v>
      </c>
      <c r="M5" s="2">
        <f t="shared" ref="M5:M12" si="1">K5*N5</f>
        <v>28.011060000000004</v>
      </c>
      <c r="N5" s="5">
        <v>3.6190000000000002</v>
      </c>
      <c r="U5" s="2"/>
    </row>
    <row r="6" spans="1:28" x14ac:dyDescent="0.2">
      <c r="A6" t="s">
        <v>59</v>
      </c>
      <c r="B6" s="5">
        <f>J6/6</f>
        <v>1.655</v>
      </c>
      <c r="C6" s="2">
        <f t="shared" ref="C6:C7" si="2">B6*1.2</f>
        <v>1.986</v>
      </c>
      <c r="D6" s="5">
        <f>L6/6</f>
        <v>6.2889999999999988</v>
      </c>
      <c r="E6" s="6">
        <f t="shared" ref="E6:E7" si="3">D6*1.2</f>
        <v>7.5467999999999984</v>
      </c>
      <c r="F6" s="5">
        <v>4.5</v>
      </c>
      <c r="G6" s="4">
        <f>B6*F6</f>
        <v>7.4474999999999998</v>
      </c>
      <c r="H6" s="4">
        <f>G6*1.2</f>
        <v>8.9369999999999994</v>
      </c>
      <c r="I6" s="2"/>
      <c r="J6" s="2">
        <v>9.93</v>
      </c>
      <c r="K6" s="2">
        <f t="shared" si="0"/>
        <v>11.915999999999999</v>
      </c>
      <c r="L6" s="2">
        <f t="shared" ref="L6:L7" si="4">J6*N6</f>
        <v>37.733999999999995</v>
      </c>
      <c r="M6" s="2">
        <f t="shared" si="1"/>
        <v>45.280799999999992</v>
      </c>
      <c r="N6" s="5">
        <v>3.8</v>
      </c>
      <c r="U6" s="2"/>
    </row>
    <row r="7" spans="1:28" x14ac:dyDescent="0.2">
      <c r="A7" t="s">
        <v>60</v>
      </c>
      <c r="B7" s="5">
        <f>J7/6</f>
        <v>2.1666666666666665</v>
      </c>
      <c r="C7" s="2">
        <f t="shared" si="2"/>
        <v>2.5999999999999996</v>
      </c>
      <c r="D7" s="5">
        <f>L7/6</f>
        <v>7.583333333333333</v>
      </c>
      <c r="E7" s="6">
        <f t="shared" si="3"/>
        <v>9.1</v>
      </c>
      <c r="F7" s="5">
        <v>6</v>
      </c>
      <c r="G7" s="4">
        <f>B7*F7</f>
        <v>13</v>
      </c>
      <c r="H7" s="4">
        <f>G7*1.2</f>
        <v>15.6</v>
      </c>
      <c r="I7" s="2"/>
      <c r="J7" s="2">
        <v>13</v>
      </c>
      <c r="K7" s="2">
        <f t="shared" si="0"/>
        <v>15.6</v>
      </c>
      <c r="L7" s="2">
        <f t="shared" si="4"/>
        <v>45.5</v>
      </c>
      <c r="M7" s="2">
        <f t="shared" si="1"/>
        <v>54.6</v>
      </c>
      <c r="N7" s="5">
        <v>3.5</v>
      </c>
    </row>
    <row r="8" spans="1:28" x14ac:dyDescent="0.2">
      <c r="A8" t="s">
        <v>52</v>
      </c>
      <c r="B8" s="5">
        <f t="shared" ref="B8" si="5">J8/6</f>
        <v>1.8</v>
      </c>
      <c r="C8" s="2">
        <f>B8*1.2</f>
        <v>2.16</v>
      </c>
      <c r="D8" s="5">
        <f t="shared" ref="D8" si="6">L8/6</f>
        <v>6.3000000000000007</v>
      </c>
      <c r="E8" s="6">
        <f>D8*1.2</f>
        <v>7.5600000000000005</v>
      </c>
      <c r="F8" s="5">
        <v>3.3</v>
      </c>
      <c r="G8" s="4">
        <f t="shared" ref="G8" si="7">B8*F8</f>
        <v>5.9399999999999995</v>
      </c>
      <c r="H8" s="4">
        <f t="shared" ref="H8" si="8">G8*1.2</f>
        <v>7.1279999999999992</v>
      </c>
      <c r="I8" s="2"/>
      <c r="J8" s="2">
        <v>10.8</v>
      </c>
      <c r="K8" s="2">
        <f t="shared" si="0"/>
        <v>12.96</v>
      </c>
      <c r="L8" s="2">
        <f>J8*N8</f>
        <v>37.800000000000004</v>
      </c>
      <c r="M8" s="2">
        <f t="shared" si="1"/>
        <v>45.36</v>
      </c>
      <c r="N8" s="5">
        <v>3.5</v>
      </c>
    </row>
    <row r="9" spans="1:28" x14ac:dyDescent="0.2">
      <c r="A9" t="s">
        <v>38</v>
      </c>
      <c r="B9" s="5">
        <f>J9/6</f>
        <v>1.0333333333333334</v>
      </c>
      <c r="C9" s="2">
        <f>B9*1.2</f>
        <v>1.24</v>
      </c>
      <c r="D9" s="5">
        <f>L9/6</f>
        <v>4.2366666666666664</v>
      </c>
      <c r="E9" s="6">
        <f>D9*1.2</f>
        <v>5.0839999999999996</v>
      </c>
      <c r="F9" s="5">
        <v>5.5</v>
      </c>
      <c r="G9" s="4">
        <f>B9*F9</f>
        <v>5.6833333333333336</v>
      </c>
      <c r="H9" s="4">
        <f>G9*1.2</f>
        <v>6.82</v>
      </c>
      <c r="I9" s="2"/>
      <c r="J9" s="2">
        <v>6.2</v>
      </c>
      <c r="K9" s="2">
        <f t="shared" si="0"/>
        <v>7.4399999999999995</v>
      </c>
      <c r="L9" s="2">
        <f>J9*N9</f>
        <v>25.419999999999998</v>
      </c>
      <c r="M9" s="2">
        <f t="shared" si="1"/>
        <v>30.503999999999994</v>
      </c>
      <c r="N9" s="5">
        <v>4.0999999999999996</v>
      </c>
    </row>
    <row r="10" spans="1:28" x14ac:dyDescent="0.2">
      <c r="A10" t="s">
        <v>43</v>
      </c>
      <c r="B10" s="5">
        <f>J10/6</f>
        <v>1.3333333333333333</v>
      </c>
      <c r="C10" s="2">
        <f>B10*1.2</f>
        <v>1.5999999999999999</v>
      </c>
      <c r="D10" s="5">
        <f>L10/6</f>
        <v>4.666666666666667</v>
      </c>
      <c r="E10" s="6">
        <f>D10*1.2</f>
        <v>5.6000000000000005</v>
      </c>
      <c r="F10" s="5">
        <v>5</v>
      </c>
      <c r="G10" s="4">
        <f>B10*F10</f>
        <v>6.6666666666666661</v>
      </c>
      <c r="H10" s="4">
        <f>G10*1.2</f>
        <v>7.9999999999999991</v>
      </c>
      <c r="I10" s="2"/>
      <c r="J10" s="2">
        <v>8</v>
      </c>
      <c r="K10" s="2">
        <f t="shared" si="0"/>
        <v>9.6</v>
      </c>
      <c r="L10" s="2">
        <f>J10*N10</f>
        <v>28</v>
      </c>
      <c r="M10" s="2">
        <f t="shared" si="1"/>
        <v>33.6</v>
      </c>
      <c r="N10" s="5">
        <v>3.5</v>
      </c>
    </row>
    <row r="11" spans="1:28" x14ac:dyDescent="0.2">
      <c r="A11" t="s">
        <v>74</v>
      </c>
      <c r="B11" s="5">
        <f>J11/6</f>
        <v>0.95000000000000007</v>
      </c>
      <c r="C11" s="2">
        <f t="shared" ref="C11" si="9">B11*1.2</f>
        <v>1.1400000000000001</v>
      </c>
      <c r="D11" s="5">
        <f>L11/6</f>
        <v>3.8949999999999996</v>
      </c>
      <c r="E11" s="6">
        <f t="shared" ref="E11" si="10">D11*1.2</f>
        <v>4.6739999999999995</v>
      </c>
      <c r="F11" s="5">
        <v>5.5</v>
      </c>
      <c r="G11" s="4">
        <f>B11*F11</f>
        <v>5.2250000000000005</v>
      </c>
      <c r="H11" s="4">
        <f>G11*1.2</f>
        <v>6.2700000000000005</v>
      </c>
      <c r="I11" s="2"/>
      <c r="J11" s="2">
        <v>5.7</v>
      </c>
      <c r="K11" s="2">
        <f t="shared" si="0"/>
        <v>6.84</v>
      </c>
      <c r="L11" s="2">
        <f t="shared" ref="L11" si="11">J11*N11</f>
        <v>23.369999999999997</v>
      </c>
      <c r="M11" s="2">
        <f t="shared" si="1"/>
        <v>28.043999999999997</v>
      </c>
      <c r="N11" s="5">
        <v>4.0999999999999996</v>
      </c>
    </row>
    <row r="12" spans="1:28" x14ac:dyDescent="0.2">
      <c r="A12" t="s">
        <v>58</v>
      </c>
      <c r="B12" s="5">
        <f>J12/6</f>
        <v>1.3916666666666666</v>
      </c>
      <c r="C12" s="2">
        <f>B12*1.2</f>
        <v>1.67</v>
      </c>
      <c r="D12" s="5">
        <f>L12/6</f>
        <v>5.2883333333333331</v>
      </c>
      <c r="E12" s="6">
        <f>D12*1.2</f>
        <v>6.3459999999999992</v>
      </c>
      <c r="F12" s="5">
        <v>5</v>
      </c>
      <c r="G12" s="4">
        <f>B12*F12</f>
        <v>6.958333333333333</v>
      </c>
      <c r="H12" s="4">
        <f>G12*1.2</f>
        <v>8.35</v>
      </c>
      <c r="I12" s="2"/>
      <c r="J12" s="2">
        <v>8.35</v>
      </c>
      <c r="K12" s="2">
        <f t="shared" si="0"/>
        <v>10.02</v>
      </c>
      <c r="L12" s="2">
        <f>J12*N12</f>
        <v>31.729999999999997</v>
      </c>
      <c r="M12" s="2">
        <f t="shared" si="1"/>
        <v>38.075999999999993</v>
      </c>
      <c r="N12" s="5">
        <v>3.8</v>
      </c>
    </row>
    <row r="13" spans="1:28" x14ac:dyDescent="0.2">
      <c r="A13" t="s">
        <v>61</v>
      </c>
      <c r="B13" s="5">
        <f t="shared" ref="B13:B17" si="12">J13/6</f>
        <v>1.4333333333333333</v>
      </c>
      <c r="C13" s="2">
        <f>B13*1.2</f>
        <v>1.72</v>
      </c>
      <c r="D13" s="5">
        <f t="shared" ref="D13:D17" si="13">L13/6</f>
        <v>5.7333333333333334</v>
      </c>
      <c r="E13" s="6">
        <f t="shared" ref="E13:E17" si="14">D13*1.2</f>
        <v>6.88</v>
      </c>
      <c r="F13" s="5">
        <v>6</v>
      </c>
      <c r="G13" s="4">
        <f t="shared" ref="G13:G17" si="15">B13*F13</f>
        <v>8.6</v>
      </c>
      <c r="H13" s="4">
        <f t="shared" ref="H13:H17" si="16">G13*1.2</f>
        <v>10.319999999999999</v>
      </c>
      <c r="I13" s="2"/>
      <c r="J13" s="2">
        <v>8.6</v>
      </c>
      <c r="K13" s="2">
        <f t="shared" ref="K13:K17" si="17">J13*1.2</f>
        <v>10.319999999999999</v>
      </c>
      <c r="L13" s="2">
        <f t="shared" ref="L13:L17" si="18">J13*N13</f>
        <v>34.4</v>
      </c>
      <c r="M13" s="2">
        <f t="shared" ref="M13:M17" si="19">K13*N13</f>
        <v>41.279999999999994</v>
      </c>
      <c r="N13" s="5">
        <v>4</v>
      </c>
    </row>
    <row r="14" spans="1:28" x14ac:dyDescent="0.2">
      <c r="A14" t="s">
        <v>62</v>
      </c>
      <c r="B14" s="5">
        <f>J14/6</f>
        <v>2.0333333333333332</v>
      </c>
      <c r="C14" s="2">
        <f>B14*1.2</f>
        <v>2.44</v>
      </c>
      <c r="D14" s="5">
        <f>L14/6</f>
        <v>7.2183333333333328</v>
      </c>
      <c r="E14" s="6">
        <f>D14*1.2</f>
        <v>8.661999999999999</v>
      </c>
      <c r="F14" s="5">
        <v>4</v>
      </c>
      <c r="G14" s="4">
        <f>B14*F14</f>
        <v>8.1333333333333329</v>
      </c>
      <c r="H14" s="4">
        <f>G14*1.2</f>
        <v>9.76</v>
      </c>
      <c r="I14" s="2"/>
      <c r="J14" s="2">
        <v>12.2</v>
      </c>
      <c r="K14" s="2">
        <f>J14*1.2</f>
        <v>14.639999999999999</v>
      </c>
      <c r="L14" s="2">
        <f>J14*N14</f>
        <v>43.309999999999995</v>
      </c>
      <c r="M14" s="2">
        <f>K14*N14</f>
        <v>51.971999999999994</v>
      </c>
      <c r="N14" s="5">
        <v>3.55</v>
      </c>
      <c r="P14" s="5"/>
      <c r="Q14" s="2"/>
      <c r="R14" s="2"/>
      <c r="S14" s="2"/>
      <c r="T14" s="5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t="s">
        <v>63</v>
      </c>
      <c r="B15" s="5">
        <f t="shared" ref="B15" si="20">J15/6</f>
        <v>1.6166666666666665</v>
      </c>
      <c r="C15" s="2">
        <f>B15*1.2</f>
        <v>1.9399999999999997</v>
      </c>
      <c r="D15" s="5">
        <f>L15/6</f>
        <v>6.1433333333333318</v>
      </c>
      <c r="E15" s="6">
        <f>D15*1.2</f>
        <v>7.3719999999999981</v>
      </c>
      <c r="F15" s="5">
        <v>5.15</v>
      </c>
      <c r="G15" s="4">
        <f t="shared" ref="G15" si="21">B15*F15</f>
        <v>8.3258333333333336</v>
      </c>
      <c r="H15" s="4">
        <f t="shared" ref="H15" si="22">G15*1.2</f>
        <v>9.9909999999999997</v>
      </c>
      <c r="I15" s="2"/>
      <c r="J15" s="2">
        <v>9.6999999999999993</v>
      </c>
      <c r="K15" s="2">
        <f t="shared" ref="K15" si="23">J15*1.2</f>
        <v>11.639999999999999</v>
      </c>
      <c r="L15" s="2">
        <f>J15*N15</f>
        <v>36.859999999999992</v>
      </c>
      <c r="M15" s="2">
        <f>K15*N15</f>
        <v>44.231999999999992</v>
      </c>
      <c r="N15" s="5">
        <v>3.8</v>
      </c>
      <c r="O15" s="3" t="s">
        <v>14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t="s">
        <v>64</v>
      </c>
      <c r="B16" s="5">
        <f t="shared" si="12"/>
        <v>2.5166666666666666</v>
      </c>
      <c r="C16" s="2">
        <f t="shared" ref="C16:C17" si="24">B16*1.2</f>
        <v>3.02</v>
      </c>
      <c r="D16" s="5">
        <f t="shared" si="13"/>
        <v>8.8083333333333336</v>
      </c>
      <c r="E16" s="6">
        <f t="shared" si="14"/>
        <v>10.57</v>
      </c>
      <c r="F16" s="5">
        <v>6</v>
      </c>
      <c r="G16" s="4">
        <f t="shared" si="15"/>
        <v>15.1</v>
      </c>
      <c r="H16" s="4">
        <f t="shared" si="16"/>
        <v>18.119999999999997</v>
      </c>
      <c r="I16" s="2"/>
      <c r="J16" s="2">
        <v>15.1</v>
      </c>
      <c r="K16" s="2">
        <f t="shared" si="17"/>
        <v>18.119999999999997</v>
      </c>
      <c r="L16" s="2">
        <f t="shared" si="18"/>
        <v>52.85</v>
      </c>
      <c r="M16" s="2">
        <f t="shared" si="19"/>
        <v>63.419999999999987</v>
      </c>
      <c r="N16" s="5">
        <v>3.5</v>
      </c>
      <c r="O16" t="s">
        <v>15</v>
      </c>
      <c r="P16" s="5">
        <f>X16/6</f>
        <v>2.9666666666666668</v>
      </c>
      <c r="Q16" s="2">
        <f t="shared" ref="Q16" si="25">P16*1.2</f>
        <v>3.56</v>
      </c>
      <c r="R16" s="5">
        <f>Z16/6</f>
        <v>11.866666666666667</v>
      </c>
      <c r="S16" s="6">
        <f t="shared" ref="S16" si="26">R16*1.2</f>
        <v>14.24</v>
      </c>
      <c r="T16" s="5">
        <v>6</v>
      </c>
      <c r="U16" s="4">
        <f t="shared" ref="U16" si="27">P16*T16</f>
        <v>17.8</v>
      </c>
      <c r="V16" s="4">
        <f t="shared" ref="V16" si="28">U16*1.2</f>
        <v>21.36</v>
      </c>
      <c r="W16" s="2"/>
      <c r="X16" s="2">
        <v>17.8</v>
      </c>
      <c r="Y16" s="2">
        <f>X16*1.2</f>
        <v>21.36</v>
      </c>
      <c r="Z16" s="2">
        <f t="shared" ref="Z16" si="29">X16*AB16</f>
        <v>71.2</v>
      </c>
      <c r="AA16" s="2">
        <f t="shared" ref="AA16" si="30">Y16*AB16</f>
        <v>85.44</v>
      </c>
      <c r="AB16" s="5">
        <v>4</v>
      </c>
    </row>
    <row r="17" spans="1:28" x14ac:dyDescent="0.2">
      <c r="A17" t="s">
        <v>66</v>
      </c>
      <c r="B17" s="5">
        <f t="shared" si="12"/>
        <v>4.4083333333333332</v>
      </c>
      <c r="C17" s="2">
        <f t="shared" si="24"/>
        <v>5.29</v>
      </c>
      <c r="D17" s="5">
        <f t="shared" si="13"/>
        <v>15.429166666666667</v>
      </c>
      <c r="E17" s="6">
        <f t="shared" si="14"/>
        <v>18.515000000000001</v>
      </c>
      <c r="F17" s="5">
        <v>6</v>
      </c>
      <c r="G17" s="4">
        <f t="shared" si="15"/>
        <v>26.45</v>
      </c>
      <c r="H17" s="4">
        <f t="shared" si="16"/>
        <v>31.74</v>
      </c>
      <c r="I17" s="2"/>
      <c r="J17" s="2">
        <v>26.45</v>
      </c>
      <c r="K17" s="2">
        <f t="shared" si="17"/>
        <v>31.74</v>
      </c>
      <c r="L17" s="2">
        <f t="shared" si="18"/>
        <v>92.575000000000003</v>
      </c>
      <c r="M17" s="2">
        <f t="shared" si="19"/>
        <v>111.08999999999999</v>
      </c>
      <c r="N17" s="5">
        <v>3.5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t="s">
        <v>2</v>
      </c>
      <c r="B18" s="5">
        <f t="shared" ref="B18:B23" si="31">J18/6</f>
        <v>1.0166666666666666</v>
      </c>
      <c r="C18" s="2">
        <f>B18*1.2</f>
        <v>1.22</v>
      </c>
      <c r="D18" s="5">
        <f>L18/6</f>
        <v>4.0666666666666664</v>
      </c>
      <c r="E18" s="6">
        <f>D18*1.2</f>
        <v>4.88</v>
      </c>
      <c r="F18" s="5">
        <v>6</v>
      </c>
      <c r="G18" s="4">
        <f>B18*F18</f>
        <v>6.1</v>
      </c>
      <c r="H18" s="4">
        <f>G18*1.2</f>
        <v>7.3199999999999994</v>
      </c>
      <c r="I18" s="2"/>
      <c r="J18" s="2">
        <v>6.1</v>
      </c>
      <c r="K18" s="2">
        <f t="shared" ref="K18:K23" si="32">J18*1.2</f>
        <v>7.3199999999999994</v>
      </c>
      <c r="L18" s="2">
        <f>J18*N18</f>
        <v>24.4</v>
      </c>
      <c r="M18" s="2">
        <f>L18*1.2</f>
        <v>29.279999999999998</v>
      </c>
      <c r="N18" s="5">
        <v>4</v>
      </c>
      <c r="U18" s="2"/>
    </row>
    <row r="19" spans="1:28" x14ac:dyDescent="0.2">
      <c r="A19" t="s">
        <v>3</v>
      </c>
      <c r="B19" s="5">
        <f t="shared" si="31"/>
        <v>1.075</v>
      </c>
      <c r="C19" s="2">
        <f t="shared" ref="C19:C23" si="33">B19*1.2</f>
        <v>1.2899999999999998</v>
      </c>
      <c r="D19" s="5">
        <f t="shared" ref="D19:D23" si="34">L19/6</f>
        <v>4.3</v>
      </c>
      <c r="E19" s="6">
        <f t="shared" ref="E19:E23" si="35">D19*1.2</f>
        <v>5.1599999999999993</v>
      </c>
      <c r="F19" s="5">
        <v>6</v>
      </c>
      <c r="G19" s="4">
        <v>6</v>
      </c>
      <c r="H19" s="4">
        <f t="shared" ref="H19:H23" si="36">G19*1.2</f>
        <v>7.1999999999999993</v>
      </c>
      <c r="I19" s="2"/>
      <c r="J19" s="2">
        <v>6.45</v>
      </c>
      <c r="K19" s="2">
        <f t="shared" si="32"/>
        <v>7.74</v>
      </c>
      <c r="L19" s="2">
        <f t="shared" ref="L19:L23" si="37">J19*N19</f>
        <v>25.8</v>
      </c>
      <c r="M19" s="2">
        <f t="shared" ref="M19:M23" si="38">L19*1.2</f>
        <v>30.96</v>
      </c>
      <c r="N19" s="5">
        <v>4</v>
      </c>
      <c r="U19" s="2"/>
    </row>
    <row r="20" spans="1:28" x14ac:dyDescent="0.2">
      <c r="A20" t="s">
        <v>4</v>
      </c>
      <c r="B20" s="5">
        <f t="shared" si="31"/>
        <v>1.2</v>
      </c>
      <c r="C20" s="2">
        <f t="shared" si="33"/>
        <v>1.44</v>
      </c>
      <c r="D20" s="5">
        <f t="shared" si="34"/>
        <v>4.8</v>
      </c>
      <c r="E20" s="6">
        <f t="shared" si="35"/>
        <v>5.76</v>
      </c>
      <c r="F20" s="5">
        <v>6</v>
      </c>
      <c r="G20" s="4">
        <f t="shared" ref="G20:G23" si="39">B20*F20</f>
        <v>7.1999999999999993</v>
      </c>
      <c r="H20" s="4">
        <f t="shared" si="36"/>
        <v>8.6399999999999988</v>
      </c>
      <c r="I20" s="2"/>
      <c r="J20" s="2">
        <v>7.2</v>
      </c>
      <c r="K20" s="2">
        <f t="shared" si="32"/>
        <v>8.64</v>
      </c>
      <c r="L20" s="2">
        <f t="shared" si="37"/>
        <v>28.8</v>
      </c>
      <c r="M20" s="2">
        <f t="shared" si="38"/>
        <v>34.56</v>
      </c>
      <c r="N20" s="5">
        <v>4</v>
      </c>
      <c r="U20" s="2"/>
    </row>
    <row r="21" spans="1:28" x14ac:dyDescent="0.2">
      <c r="A21" t="s">
        <v>5</v>
      </c>
      <c r="B21" s="5">
        <f t="shared" si="31"/>
        <v>1.4333333333333333</v>
      </c>
      <c r="C21" s="2">
        <f t="shared" si="33"/>
        <v>1.72</v>
      </c>
      <c r="D21" s="5">
        <f t="shared" si="34"/>
        <v>5.4466666666666663</v>
      </c>
      <c r="E21" s="6">
        <f t="shared" si="35"/>
        <v>6.5359999999999996</v>
      </c>
      <c r="F21" s="5">
        <v>6</v>
      </c>
      <c r="G21" s="4">
        <f t="shared" si="39"/>
        <v>8.6</v>
      </c>
      <c r="H21" s="4">
        <f t="shared" si="36"/>
        <v>10.319999999999999</v>
      </c>
      <c r="I21" s="2"/>
      <c r="J21" s="2">
        <v>8.6</v>
      </c>
      <c r="K21" s="2">
        <f t="shared" si="32"/>
        <v>10.319999999999999</v>
      </c>
      <c r="L21" s="2">
        <f t="shared" si="37"/>
        <v>32.68</v>
      </c>
      <c r="M21" s="2">
        <f t="shared" si="38"/>
        <v>39.216000000000001</v>
      </c>
      <c r="N21" s="5">
        <v>3.8</v>
      </c>
      <c r="U21" s="2"/>
    </row>
    <row r="22" spans="1:28" x14ac:dyDescent="0.2">
      <c r="A22" t="s">
        <v>6</v>
      </c>
      <c r="B22" s="5">
        <f t="shared" si="31"/>
        <v>2.0666666666666669</v>
      </c>
      <c r="C22" s="2">
        <f t="shared" si="33"/>
        <v>2.48</v>
      </c>
      <c r="D22" s="5">
        <f t="shared" si="34"/>
        <v>8.2666666666666675</v>
      </c>
      <c r="E22" s="6">
        <f t="shared" si="35"/>
        <v>9.92</v>
      </c>
      <c r="F22" s="5">
        <v>6</v>
      </c>
      <c r="G22" s="4">
        <f t="shared" si="39"/>
        <v>12.400000000000002</v>
      </c>
      <c r="H22" s="4">
        <f t="shared" si="36"/>
        <v>14.880000000000003</v>
      </c>
      <c r="I22" s="2"/>
      <c r="J22" s="2">
        <v>12.4</v>
      </c>
      <c r="K22" s="2">
        <f t="shared" si="32"/>
        <v>14.879999999999999</v>
      </c>
      <c r="L22" s="2">
        <f t="shared" si="37"/>
        <v>49.6</v>
      </c>
      <c r="M22" s="2">
        <f t="shared" si="38"/>
        <v>59.519999999999996</v>
      </c>
      <c r="N22" s="5">
        <v>4</v>
      </c>
      <c r="U22" s="2"/>
    </row>
    <row r="23" spans="1:28" x14ac:dyDescent="0.2">
      <c r="A23" t="s">
        <v>7</v>
      </c>
      <c r="B23" s="5">
        <f t="shared" si="31"/>
        <v>2.1666666666666665</v>
      </c>
      <c r="C23" s="2">
        <f t="shared" si="33"/>
        <v>2.5999999999999996</v>
      </c>
      <c r="D23" s="5">
        <f t="shared" si="34"/>
        <v>8.6666666666666661</v>
      </c>
      <c r="E23" s="6">
        <f t="shared" si="35"/>
        <v>10.399999999999999</v>
      </c>
      <c r="F23" s="5">
        <v>6</v>
      </c>
      <c r="G23" s="4">
        <f t="shared" si="39"/>
        <v>13</v>
      </c>
      <c r="H23" s="4">
        <f t="shared" si="36"/>
        <v>15.6</v>
      </c>
      <c r="I23" s="2"/>
      <c r="J23" s="2">
        <v>13</v>
      </c>
      <c r="K23" s="2">
        <f t="shared" si="32"/>
        <v>15.6</v>
      </c>
      <c r="L23" s="2">
        <f t="shared" si="37"/>
        <v>52</v>
      </c>
      <c r="M23" s="2">
        <f t="shared" si="38"/>
        <v>62.4</v>
      </c>
      <c r="N23" s="5">
        <v>4</v>
      </c>
      <c r="U23" s="2"/>
    </row>
    <row r="24" spans="1:28" x14ac:dyDescent="0.2">
      <c r="A24" t="s">
        <v>60</v>
      </c>
      <c r="B24" s="5">
        <f>H24/5.5</f>
        <v>2.3636363636363638</v>
      </c>
      <c r="C24" s="5">
        <f>B24*1.2</f>
        <v>2.8363636363636364</v>
      </c>
      <c r="D24" s="5">
        <f>K24/5.5</f>
        <v>8.2727272727272734</v>
      </c>
      <c r="E24" s="5">
        <v>4.5</v>
      </c>
      <c r="F24" s="4">
        <f>C24*E24</f>
        <v>12.763636363636364</v>
      </c>
      <c r="G24" s="2"/>
      <c r="H24" s="2">
        <v>13</v>
      </c>
      <c r="J24" s="2">
        <f>H24*1.2</f>
        <v>15.6</v>
      </c>
      <c r="K24" s="2">
        <f>H24*L24</f>
        <v>45.5</v>
      </c>
      <c r="L24" s="5">
        <v>3.5</v>
      </c>
      <c r="M24" s="6">
        <f>J24*L24</f>
        <v>54.6</v>
      </c>
    </row>
    <row r="25" spans="1:28" x14ac:dyDescent="0.2">
      <c r="A25" t="s">
        <v>58</v>
      </c>
      <c r="B25" s="5">
        <f>H25/5.5</f>
        <v>1.5181818181818181</v>
      </c>
      <c r="C25" s="5">
        <f>B25*1.2</f>
        <v>1.8218181818181816</v>
      </c>
      <c r="D25" s="5">
        <f>K25/5.5</f>
        <v>5.7690909090909086</v>
      </c>
      <c r="E25" s="5">
        <v>4.5</v>
      </c>
      <c r="F25" s="4">
        <f>C25*E25</f>
        <v>8.1981818181818173</v>
      </c>
      <c r="H25" s="2">
        <v>8.35</v>
      </c>
      <c r="J25" s="2">
        <f>H25*1.2</f>
        <v>10.02</v>
      </c>
      <c r="K25" s="2">
        <f>H25*L25</f>
        <v>31.729999999999997</v>
      </c>
      <c r="L25" s="5">
        <v>3.8</v>
      </c>
      <c r="M25" s="6">
        <f>J25*L25</f>
        <v>38.075999999999993</v>
      </c>
    </row>
    <row r="26" spans="1:28" x14ac:dyDescent="0.2">
      <c r="A26" t="s">
        <v>63</v>
      </c>
      <c r="B26" s="5">
        <f>H26/5.5</f>
        <v>1.7636363636363634</v>
      </c>
      <c r="C26" s="5">
        <f>B26*1.2</f>
        <v>2.1163636363636362</v>
      </c>
      <c r="D26" s="5">
        <f>K26/5.5</f>
        <v>6.7018181818181803</v>
      </c>
      <c r="E26" s="5">
        <v>4.5</v>
      </c>
      <c r="F26" s="4">
        <f>C26*E26</f>
        <v>9.5236363636363635</v>
      </c>
      <c r="H26" s="2">
        <v>9.6999999999999993</v>
      </c>
      <c r="J26" s="2">
        <f>H26*1.2</f>
        <v>11.639999999999999</v>
      </c>
      <c r="K26" s="2">
        <f>H26*L26</f>
        <v>36.859999999999992</v>
      </c>
      <c r="L26" s="5">
        <v>3.8</v>
      </c>
      <c r="M26" s="6">
        <f>J26*L26</f>
        <v>44.231999999999992</v>
      </c>
    </row>
    <row r="27" spans="1:28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3" t="s">
        <v>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8" x14ac:dyDescent="0.2">
      <c r="A29" t="s">
        <v>69</v>
      </c>
      <c r="B29" s="5">
        <f>J29/6</f>
        <v>1.05</v>
      </c>
      <c r="C29" s="2">
        <f t="shared" ref="C29" si="40">B29*1.2</f>
        <v>1.26</v>
      </c>
      <c r="D29" s="5">
        <f>L29/6</f>
        <v>3.8954999999999997</v>
      </c>
      <c r="E29" s="6">
        <f t="shared" ref="E29" si="41">D29*1.2</f>
        <v>4.6745999999999999</v>
      </c>
      <c r="F29" s="5">
        <v>5</v>
      </c>
      <c r="G29" s="4">
        <f t="shared" ref="G29" si="42">B29*F29</f>
        <v>5.25</v>
      </c>
      <c r="H29" s="4">
        <f t="shared" ref="H29" si="43">G29*1.2</f>
        <v>6.3</v>
      </c>
      <c r="I29" s="2"/>
      <c r="J29" s="2">
        <v>6.3</v>
      </c>
      <c r="K29" s="2">
        <f>J29*1.2</f>
        <v>7.56</v>
      </c>
      <c r="L29" s="2">
        <f t="shared" ref="L29" si="44">J29*N29</f>
        <v>23.372999999999998</v>
      </c>
      <c r="M29" s="2">
        <f t="shared" ref="M29" si="45">K29*N29</f>
        <v>28.047599999999999</v>
      </c>
      <c r="N29" s="5">
        <v>3.71</v>
      </c>
    </row>
    <row r="30" spans="1:28" x14ac:dyDescent="0.2">
      <c r="A30" t="s">
        <v>67</v>
      </c>
      <c r="B30" s="5">
        <f>J30/6</f>
        <v>4.6916666666666664</v>
      </c>
      <c r="C30" s="2">
        <f>B30*1.2</f>
        <v>5.63</v>
      </c>
      <c r="D30" s="5">
        <f>L30/6</f>
        <v>12.198333333333332</v>
      </c>
      <c r="E30" s="6">
        <f>D30*1.2</f>
        <v>14.637999999999998</v>
      </c>
      <c r="F30" s="5">
        <v>6</v>
      </c>
      <c r="G30" s="4">
        <f>B30*F30</f>
        <v>28.15</v>
      </c>
      <c r="H30" s="4">
        <f>G30*1.2</f>
        <v>33.779999999999994</v>
      </c>
      <c r="I30" s="2"/>
      <c r="J30" s="2">
        <v>28.15</v>
      </c>
      <c r="K30" s="2">
        <f>J30*1.2</f>
        <v>33.779999999999994</v>
      </c>
      <c r="L30" s="2">
        <f>J30*N30</f>
        <v>73.19</v>
      </c>
      <c r="M30" s="2">
        <f>K30*N30</f>
        <v>87.827999999999989</v>
      </c>
      <c r="N30" s="5">
        <v>2.6</v>
      </c>
    </row>
    <row r="31" spans="1:28" x14ac:dyDescent="0.2">
      <c r="A31" t="s">
        <v>49</v>
      </c>
      <c r="B31" s="5">
        <f t="shared" ref="B31:B33" si="46">J31/6</f>
        <v>1.325</v>
      </c>
      <c r="C31" s="2">
        <f>B31*1.2</f>
        <v>1.5899999999999999</v>
      </c>
      <c r="D31" s="5">
        <f>L31/6</f>
        <v>4.7567499999999994</v>
      </c>
      <c r="E31" s="6">
        <f>D31*1.2</f>
        <v>5.7080999999999991</v>
      </c>
      <c r="F31" s="5">
        <v>4.5</v>
      </c>
      <c r="G31" s="4">
        <f>B31*F31</f>
        <v>5.9624999999999995</v>
      </c>
      <c r="H31" s="4">
        <f>G31*1.2</f>
        <v>7.1549999999999994</v>
      </c>
      <c r="I31" s="2"/>
      <c r="J31" s="2">
        <v>7.95</v>
      </c>
      <c r="K31" s="2">
        <f t="shared" ref="K31:K33" si="47">J31*1.2</f>
        <v>9.5399999999999991</v>
      </c>
      <c r="L31" s="2">
        <f t="shared" ref="L31:L33" si="48">J31*N31</f>
        <v>28.540499999999998</v>
      </c>
      <c r="M31" s="2">
        <f t="shared" ref="M31:M33" si="49">K31*N31</f>
        <v>34.248599999999996</v>
      </c>
      <c r="N31" s="5">
        <v>3.59</v>
      </c>
    </row>
    <row r="32" spans="1:28" x14ac:dyDescent="0.2">
      <c r="A32" t="s">
        <v>50</v>
      </c>
      <c r="B32" s="5">
        <f t="shared" si="46"/>
        <v>1.1083333333333334</v>
      </c>
      <c r="C32" s="2">
        <f t="shared" ref="C32:C33" si="50">B32*1.2</f>
        <v>1.33</v>
      </c>
      <c r="D32" s="5">
        <f t="shared" ref="D32:D33" si="51">L32/6</f>
        <v>4.7658333333333331</v>
      </c>
      <c r="E32" s="6">
        <f t="shared" ref="E32:E33" si="52">D32*1.2</f>
        <v>5.7189999999999994</v>
      </c>
      <c r="F32" s="5">
        <v>6</v>
      </c>
      <c r="G32" s="4">
        <f t="shared" ref="G32:G33" si="53">B32*F32</f>
        <v>6.65</v>
      </c>
      <c r="H32" s="4">
        <f t="shared" ref="H32:H33" si="54">G32*1.2</f>
        <v>7.98</v>
      </c>
      <c r="I32" s="2"/>
      <c r="J32" s="2">
        <v>6.65</v>
      </c>
      <c r="K32" s="2">
        <f t="shared" si="47"/>
        <v>7.98</v>
      </c>
      <c r="L32" s="2">
        <f t="shared" si="48"/>
        <v>28.594999999999999</v>
      </c>
      <c r="M32" s="2">
        <f t="shared" si="49"/>
        <v>34.314</v>
      </c>
      <c r="N32" s="5">
        <v>4.3</v>
      </c>
    </row>
    <row r="33" spans="1:14" x14ac:dyDescent="0.2">
      <c r="A33" t="s">
        <v>72</v>
      </c>
      <c r="B33" s="5">
        <f t="shared" si="46"/>
        <v>2.5</v>
      </c>
      <c r="C33" s="2">
        <f t="shared" si="50"/>
        <v>3</v>
      </c>
      <c r="D33" s="5">
        <f t="shared" si="51"/>
        <v>8.75</v>
      </c>
      <c r="E33" s="6">
        <f t="shared" si="52"/>
        <v>10.5</v>
      </c>
      <c r="F33" s="5">
        <v>6</v>
      </c>
      <c r="G33" s="4">
        <f t="shared" si="53"/>
        <v>15</v>
      </c>
      <c r="H33" s="4">
        <f t="shared" si="54"/>
        <v>18</v>
      </c>
      <c r="I33" s="2"/>
      <c r="J33" s="2">
        <v>15</v>
      </c>
      <c r="K33" s="2">
        <f t="shared" si="47"/>
        <v>18</v>
      </c>
      <c r="L33" s="2">
        <f t="shared" si="48"/>
        <v>52.5</v>
      </c>
      <c r="M33" s="2">
        <f t="shared" si="49"/>
        <v>63</v>
      </c>
      <c r="N33" s="5">
        <v>3.5</v>
      </c>
    </row>
    <row r="34" spans="1:14" x14ac:dyDescent="0.2">
      <c r="A34" t="s">
        <v>57</v>
      </c>
      <c r="B34" s="5">
        <f>J34/6</f>
        <v>1.3416666666666668</v>
      </c>
      <c r="C34" s="2">
        <f>B34*1.2</f>
        <v>1.61</v>
      </c>
      <c r="D34" s="5">
        <f>L34/6</f>
        <v>5.3666666666666671</v>
      </c>
      <c r="E34" s="6">
        <f>D34*1.2</f>
        <v>6.44</v>
      </c>
      <c r="F34" s="5">
        <v>4.2</v>
      </c>
      <c r="G34" s="4">
        <f>B34*F34</f>
        <v>5.6350000000000007</v>
      </c>
      <c r="H34" s="4">
        <f>G34*1.2</f>
        <v>6.7620000000000005</v>
      </c>
      <c r="I34" s="2"/>
      <c r="J34" s="2">
        <v>8.0500000000000007</v>
      </c>
      <c r="K34" s="2">
        <f>J34*1.2</f>
        <v>9.66</v>
      </c>
      <c r="L34" s="2">
        <f>J34*N34</f>
        <v>32.200000000000003</v>
      </c>
      <c r="M34" s="2">
        <f>K34*N34</f>
        <v>38.64</v>
      </c>
      <c r="N34" s="5">
        <v>4</v>
      </c>
    </row>
    <row r="35" spans="1:14" x14ac:dyDescent="0.2">
      <c r="A35" t="s">
        <v>70</v>
      </c>
      <c r="B35" s="5">
        <f t="shared" ref="B35:B44" si="55">J35/6</f>
        <v>1.4166666666666667</v>
      </c>
      <c r="C35" s="2">
        <f t="shared" ref="C35:C41" si="56">B35*1.2</f>
        <v>1.7</v>
      </c>
      <c r="D35" s="5">
        <f t="shared" ref="D35:D44" si="57">L35/6</f>
        <v>5.666666666666667</v>
      </c>
      <c r="E35" s="6">
        <f t="shared" ref="E35:E41" si="58">D35*1.2</f>
        <v>6.8</v>
      </c>
      <c r="F35" s="5">
        <v>4.8</v>
      </c>
      <c r="G35" s="4">
        <f>B35*F35</f>
        <v>6.8</v>
      </c>
      <c r="H35" s="4">
        <f>G35*1.2</f>
        <v>8.16</v>
      </c>
      <c r="I35" s="2"/>
      <c r="J35" s="2">
        <v>8.5</v>
      </c>
      <c r="K35" s="2">
        <f t="shared" ref="K35:K44" si="59">J35*1.2</f>
        <v>10.199999999999999</v>
      </c>
      <c r="L35" s="2">
        <f t="shared" ref="L35:L41" si="60">J35*N35</f>
        <v>34</v>
      </c>
      <c r="M35" s="2">
        <f t="shared" ref="M35:M48" si="61">K35*N35</f>
        <v>40.799999999999997</v>
      </c>
      <c r="N35" s="5">
        <v>4</v>
      </c>
    </row>
    <row r="36" spans="1:14" x14ac:dyDescent="0.2">
      <c r="A36" t="s">
        <v>51</v>
      </c>
      <c r="B36" s="5">
        <f t="shared" si="55"/>
        <v>1.6166666666666665</v>
      </c>
      <c r="C36" s="2">
        <f t="shared" si="56"/>
        <v>1.9399999999999997</v>
      </c>
      <c r="D36" s="5">
        <f t="shared" si="57"/>
        <v>6.7091666666666674</v>
      </c>
      <c r="E36" s="6">
        <f t="shared" si="58"/>
        <v>8.0510000000000002</v>
      </c>
      <c r="F36" s="5">
        <v>6</v>
      </c>
      <c r="G36" s="4">
        <f t="shared" ref="G36:G44" si="62">B36*F36</f>
        <v>9.6999999999999993</v>
      </c>
      <c r="H36" s="4">
        <f t="shared" ref="H36:H44" si="63">G36*1.2</f>
        <v>11.639999999999999</v>
      </c>
      <c r="I36" s="2"/>
      <c r="J36" s="2">
        <v>9.6999999999999993</v>
      </c>
      <c r="K36" s="2">
        <f t="shared" si="59"/>
        <v>11.639999999999999</v>
      </c>
      <c r="L36" s="2">
        <f t="shared" si="60"/>
        <v>40.255000000000003</v>
      </c>
      <c r="M36" s="2">
        <f t="shared" si="61"/>
        <v>48.305999999999997</v>
      </c>
      <c r="N36" s="5">
        <v>4.1500000000000004</v>
      </c>
    </row>
    <row r="37" spans="1:14" x14ac:dyDescent="0.2">
      <c r="A37" t="s">
        <v>23</v>
      </c>
      <c r="B37" s="5">
        <f t="shared" si="55"/>
        <v>1.4166666666666667</v>
      </c>
      <c r="C37" s="2">
        <f t="shared" si="56"/>
        <v>1.7</v>
      </c>
      <c r="D37" s="5">
        <f t="shared" si="57"/>
        <v>5.5249999999999995</v>
      </c>
      <c r="E37" s="6">
        <f t="shared" si="58"/>
        <v>6.629999999999999</v>
      </c>
      <c r="F37" s="5">
        <v>4.7</v>
      </c>
      <c r="G37" s="4">
        <f t="shared" si="62"/>
        <v>6.6583333333333341</v>
      </c>
      <c r="H37" s="4">
        <f t="shared" si="63"/>
        <v>7.99</v>
      </c>
      <c r="I37" s="2"/>
      <c r="J37" s="2">
        <v>8.5</v>
      </c>
      <c r="K37" s="2">
        <f t="shared" si="59"/>
        <v>10.199999999999999</v>
      </c>
      <c r="L37" s="2">
        <f t="shared" si="60"/>
        <v>33.15</v>
      </c>
      <c r="M37" s="2">
        <f t="shared" si="61"/>
        <v>39.779999999999994</v>
      </c>
      <c r="N37" s="5">
        <v>3.9</v>
      </c>
    </row>
    <row r="38" spans="1:14" x14ac:dyDescent="0.2">
      <c r="A38" t="s">
        <v>40</v>
      </c>
      <c r="B38" s="5">
        <f>J38/6</f>
        <v>1.2916666666666667</v>
      </c>
      <c r="C38" s="2">
        <f>B38*1.2</f>
        <v>1.55</v>
      </c>
      <c r="D38" s="5">
        <f>L38/6</f>
        <v>5.166666666666667</v>
      </c>
      <c r="E38" s="6">
        <f>D38*1.2</f>
        <v>6.2</v>
      </c>
      <c r="F38" s="5">
        <v>5.0999999999999996</v>
      </c>
      <c r="G38" s="4">
        <f>B38*F38</f>
        <v>6.5875000000000004</v>
      </c>
      <c r="H38" s="4">
        <f>G38*1.2</f>
        <v>7.9050000000000002</v>
      </c>
      <c r="I38" s="2"/>
      <c r="J38" s="2">
        <v>7.75</v>
      </c>
      <c r="K38" s="2">
        <f>J38*1.2</f>
        <v>9.2999999999999989</v>
      </c>
      <c r="L38" s="2">
        <f>J38*N38</f>
        <v>31</v>
      </c>
      <c r="M38" s="2">
        <f>K38*N38</f>
        <v>37.199999999999996</v>
      </c>
      <c r="N38" s="5">
        <v>4</v>
      </c>
    </row>
    <row r="39" spans="1:14" x14ac:dyDescent="0.2">
      <c r="A39" t="s">
        <v>41</v>
      </c>
      <c r="B39" s="5">
        <f>J39/6</f>
        <v>1.9749999999999999</v>
      </c>
      <c r="C39" s="2">
        <f>B39*1.2</f>
        <v>2.3699999999999997</v>
      </c>
      <c r="D39" s="5">
        <f>L39/6</f>
        <v>7.8999999999999995</v>
      </c>
      <c r="E39" s="6">
        <f>D39*1.2</f>
        <v>9.4799999999999986</v>
      </c>
      <c r="F39" s="5">
        <v>5</v>
      </c>
      <c r="G39" s="4">
        <f>B39*F39</f>
        <v>9.875</v>
      </c>
      <c r="H39" s="4">
        <f>G39*1.2</f>
        <v>11.85</v>
      </c>
      <c r="I39" s="2"/>
      <c r="J39" s="2">
        <v>11.85</v>
      </c>
      <c r="K39" s="2">
        <f>J39*1.2</f>
        <v>14.219999999999999</v>
      </c>
      <c r="L39" s="2">
        <f>J39*N39</f>
        <v>47.4</v>
      </c>
      <c r="M39" s="2">
        <f>K39*N39</f>
        <v>56.879999999999995</v>
      </c>
      <c r="N39" s="5">
        <v>4</v>
      </c>
    </row>
    <row r="40" spans="1:14" x14ac:dyDescent="0.2">
      <c r="A40" t="s">
        <v>24</v>
      </c>
      <c r="B40" s="5">
        <f>J40/6</f>
        <v>1.5583333333333333</v>
      </c>
      <c r="C40" s="2">
        <f t="shared" si="56"/>
        <v>1.8699999999999999</v>
      </c>
      <c r="D40" s="5">
        <f t="shared" si="57"/>
        <v>5.921666666666666</v>
      </c>
      <c r="E40" s="6">
        <f t="shared" si="58"/>
        <v>7.105999999999999</v>
      </c>
      <c r="F40" s="5">
        <v>6</v>
      </c>
      <c r="G40" s="4">
        <f t="shared" si="62"/>
        <v>9.35</v>
      </c>
      <c r="H40" s="4">
        <f t="shared" si="63"/>
        <v>11.219999999999999</v>
      </c>
      <c r="I40" s="2"/>
      <c r="J40" s="2">
        <v>9.35</v>
      </c>
      <c r="K40" s="2">
        <f t="shared" si="59"/>
        <v>11.219999999999999</v>
      </c>
      <c r="L40" s="2">
        <f t="shared" si="60"/>
        <v>35.529999999999994</v>
      </c>
      <c r="M40" s="2">
        <f t="shared" si="61"/>
        <v>42.635999999999996</v>
      </c>
      <c r="N40" s="7">
        <v>3.8</v>
      </c>
    </row>
    <row r="41" spans="1:14" x14ac:dyDescent="0.2">
      <c r="A41" t="s">
        <v>39</v>
      </c>
      <c r="B41" s="5">
        <f t="shared" si="55"/>
        <v>1.75</v>
      </c>
      <c r="C41" s="2">
        <f t="shared" si="56"/>
        <v>2.1</v>
      </c>
      <c r="D41" s="5">
        <f t="shared" si="57"/>
        <v>6.6499999999999995</v>
      </c>
      <c r="E41" s="6">
        <f t="shared" si="58"/>
        <v>7.9799999999999986</v>
      </c>
      <c r="F41" s="5">
        <v>6</v>
      </c>
      <c r="G41" s="4">
        <f t="shared" si="62"/>
        <v>10.5</v>
      </c>
      <c r="H41" s="4">
        <f t="shared" si="63"/>
        <v>12.6</v>
      </c>
      <c r="I41" s="2"/>
      <c r="J41" s="2">
        <v>10.5</v>
      </c>
      <c r="K41" s="2">
        <f t="shared" si="59"/>
        <v>12.6</v>
      </c>
      <c r="L41" s="2">
        <f t="shared" si="60"/>
        <v>39.9</v>
      </c>
      <c r="M41" s="2">
        <f t="shared" si="61"/>
        <v>47.879999999999995</v>
      </c>
      <c r="N41" s="5">
        <v>3.8</v>
      </c>
    </row>
    <row r="42" spans="1:14" x14ac:dyDescent="0.2">
      <c r="A42" t="s">
        <v>42</v>
      </c>
      <c r="B42" s="5">
        <f t="shared" si="55"/>
        <v>1.8</v>
      </c>
      <c r="C42" s="2">
        <f>B42*1.2</f>
        <v>2.16</v>
      </c>
      <c r="D42" s="5">
        <f t="shared" si="57"/>
        <v>6.84</v>
      </c>
      <c r="E42" s="6">
        <f>D42*1.2</f>
        <v>8.2080000000000002</v>
      </c>
      <c r="F42" s="5">
        <v>6</v>
      </c>
      <c r="G42" s="4">
        <f t="shared" si="62"/>
        <v>10.8</v>
      </c>
      <c r="H42" s="4">
        <f t="shared" si="63"/>
        <v>12.96</v>
      </c>
      <c r="I42" s="2"/>
      <c r="J42" s="2">
        <v>10.8</v>
      </c>
      <c r="K42" s="2">
        <f t="shared" si="59"/>
        <v>12.96</v>
      </c>
      <c r="L42" s="2">
        <f>J42*N42</f>
        <v>41.04</v>
      </c>
      <c r="M42" s="2">
        <f t="shared" si="61"/>
        <v>49.247999999999998</v>
      </c>
      <c r="N42" s="5">
        <v>3.8</v>
      </c>
    </row>
    <row r="43" spans="1:14" x14ac:dyDescent="0.2">
      <c r="A43" t="s">
        <v>44</v>
      </c>
      <c r="B43" s="5">
        <f t="shared" si="55"/>
        <v>1.7916666666666667</v>
      </c>
      <c r="C43" s="2">
        <f t="shared" ref="C43:C44" si="64">B43*1.2</f>
        <v>2.15</v>
      </c>
      <c r="D43" s="5">
        <f t="shared" si="57"/>
        <v>6.8083333333333336</v>
      </c>
      <c r="E43" s="6">
        <f t="shared" ref="E43:E44" si="65">D43*1.2</f>
        <v>8.17</v>
      </c>
      <c r="F43" s="5">
        <v>6</v>
      </c>
      <c r="G43" s="4">
        <f t="shared" si="62"/>
        <v>10.75</v>
      </c>
      <c r="H43" s="4">
        <f t="shared" si="63"/>
        <v>12.9</v>
      </c>
      <c r="I43" s="2"/>
      <c r="J43" s="2">
        <v>10.75</v>
      </c>
      <c r="K43" s="2">
        <f t="shared" si="59"/>
        <v>12.9</v>
      </c>
      <c r="L43" s="2">
        <f t="shared" ref="L43:L44" si="66">J43*N43</f>
        <v>40.85</v>
      </c>
      <c r="M43" s="2">
        <f t="shared" si="61"/>
        <v>49.019999999999996</v>
      </c>
      <c r="N43" s="5">
        <v>3.8</v>
      </c>
    </row>
    <row r="44" spans="1:14" x14ac:dyDescent="0.2">
      <c r="A44" t="s">
        <v>45</v>
      </c>
      <c r="B44" s="5">
        <f t="shared" si="55"/>
        <v>2.8333333333333335</v>
      </c>
      <c r="C44" s="2">
        <f t="shared" si="64"/>
        <v>3.4</v>
      </c>
      <c r="D44" s="5">
        <f t="shared" si="57"/>
        <v>9.9166666666666661</v>
      </c>
      <c r="E44" s="6">
        <f t="shared" si="65"/>
        <v>11.899999999999999</v>
      </c>
      <c r="F44" s="5">
        <v>6</v>
      </c>
      <c r="G44" s="4">
        <f t="shared" si="62"/>
        <v>17</v>
      </c>
      <c r="H44" s="4">
        <f t="shared" si="63"/>
        <v>20.399999999999999</v>
      </c>
      <c r="I44" s="2"/>
      <c r="J44" s="2">
        <v>17</v>
      </c>
      <c r="K44" s="2">
        <f t="shared" si="59"/>
        <v>20.399999999999999</v>
      </c>
      <c r="L44" s="2">
        <f t="shared" si="66"/>
        <v>59.5</v>
      </c>
      <c r="M44" s="2">
        <f t="shared" si="61"/>
        <v>71.399999999999991</v>
      </c>
      <c r="N44" s="5">
        <v>3.5</v>
      </c>
    </row>
    <row r="45" spans="1:14" x14ac:dyDescent="0.2">
      <c r="A45" t="s">
        <v>54</v>
      </c>
      <c r="B45" s="5">
        <f>J45/6</f>
        <v>2.1833333333333331</v>
      </c>
      <c r="C45" s="2">
        <f>B45*1.2</f>
        <v>2.6199999999999997</v>
      </c>
      <c r="D45" s="5">
        <f>L45/6</f>
        <v>8.2966666666666651</v>
      </c>
      <c r="E45" s="6">
        <f>D45*1.2</f>
        <v>9.9559999999999977</v>
      </c>
      <c r="F45" s="5">
        <v>5</v>
      </c>
      <c r="G45" s="4">
        <f>B45*F45</f>
        <v>10.916666666666666</v>
      </c>
      <c r="H45" s="4">
        <f>G45*1.2</f>
        <v>13.1</v>
      </c>
      <c r="I45" s="2"/>
      <c r="J45" s="2">
        <v>13.1</v>
      </c>
      <c r="K45" s="2">
        <f>J45*1.2</f>
        <v>15.719999999999999</v>
      </c>
      <c r="L45" s="2">
        <f>J45*N45</f>
        <v>49.779999999999994</v>
      </c>
      <c r="M45" s="2">
        <f t="shared" si="61"/>
        <v>59.73599999999999</v>
      </c>
      <c r="N45" s="5">
        <v>3.8</v>
      </c>
    </row>
    <row r="46" spans="1:14" x14ac:dyDescent="0.2">
      <c r="A46" t="s">
        <v>55</v>
      </c>
      <c r="B46" s="5">
        <f>J46/6</f>
        <v>2.4166666666666665</v>
      </c>
      <c r="C46" s="2">
        <f>B46*1.2</f>
        <v>2.9</v>
      </c>
      <c r="D46" s="5">
        <f>L46/6</f>
        <v>9.1833333333333318</v>
      </c>
      <c r="E46" s="6">
        <f>D46*1.2</f>
        <v>11.019999999999998</v>
      </c>
      <c r="F46" s="5">
        <v>5</v>
      </c>
      <c r="G46" s="4">
        <f>B46*F46</f>
        <v>12.083333333333332</v>
      </c>
      <c r="H46" s="4">
        <f>G46*1.2</f>
        <v>14.499999999999998</v>
      </c>
      <c r="I46" s="2"/>
      <c r="J46" s="2">
        <v>14.5</v>
      </c>
      <c r="K46" s="2">
        <f>J46*1.2</f>
        <v>17.399999999999999</v>
      </c>
      <c r="L46" s="2">
        <f>J46*N46</f>
        <v>55.099999999999994</v>
      </c>
      <c r="M46" s="2">
        <f t="shared" si="61"/>
        <v>66.11999999999999</v>
      </c>
      <c r="N46" s="5">
        <v>3.8</v>
      </c>
    </row>
    <row r="47" spans="1:14" x14ac:dyDescent="0.2">
      <c r="A47" t="s">
        <v>56</v>
      </c>
      <c r="B47" s="5">
        <f>J47/6</f>
        <v>1.6166666666666665</v>
      </c>
      <c r="C47" s="2">
        <f t="shared" ref="C47:C48" si="67">B47*1.2</f>
        <v>1.9399999999999997</v>
      </c>
      <c r="D47" s="5">
        <f>L47/6</f>
        <v>6.4666666666666659</v>
      </c>
      <c r="E47" s="6">
        <f t="shared" ref="E47:E48" si="68">D47*1.2</f>
        <v>7.7599999999999989</v>
      </c>
      <c r="F47" s="5">
        <v>5</v>
      </c>
      <c r="G47" s="4">
        <f t="shared" ref="G47:G48" si="69">B47*F47</f>
        <v>8.0833333333333321</v>
      </c>
      <c r="H47" s="4">
        <f t="shared" ref="H47:H48" si="70">G47*1.2</f>
        <v>9.6999999999999975</v>
      </c>
      <c r="I47" s="2"/>
      <c r="J47" s="2">
        <v>9.6999999999999993</v>
      </c>
      <c r="K47" s="2">
        <f>J47*1.2</f>
        <v>11.639999999999999</v>
      </c>
      <c r="L47" s="2">
        <f t="shared" ref="L47:L48" si="71">J47*N47</f>
        <v>38.799999999999997</v>
      </c>
      <c r="M47" s="2">
        <f t="shared" si="61"/>
        <v>46.559999999999995</v>
      </c>
      <c r="N47" s="5">
        <v>4</v>
      </c>
    </row>
    <row r="48" spans="1:14" x14ac:dyDescent="0.2">
      <c r="A48" t="s">
        <v>53</v>
      </c>
      <c r="B48" s="5">
        <f t="shared" ref="B48" si="72">J48/6</f>
        <v>2.4499999999999997</v>
      </c>
      <c r="C48" s="2">
        <f t="shared" si="67"/>
        <v>2.9399999999999995</v>
      </c>
      <c r="D48" s="5">
        <f t="shared" ref="D48" si="73">L48/6</f>
        <v>9.0649999999999995</v>
      </c>
      <c r="E48" s="6">
        <f t="shared" si="68"/>
        <v>10.877999999999998</v>
      </c>
      <c r="F48" s="5">
        <v>5</v>
      </c>
      <c r="G48" s="4">
        <f t="shared" si="69"/>
        <v>12.249999999999998</v>
      </c>
      <c r="H48" s="4">
        <f t="shared" si="70"/>
        <v>14.699999999999998</v>
      </c>
      <c r="I48" s="2"/>
      <c r="J48" s="2">
        <v>14.7</v>
      </c>
      <c r="K48" s="2">
        <f t="shared" ref="K48" si="74">J48*1.2</f>
        <v>17.639999999999997</v>
      </c>
      <c r="L48" s="2">
        <f t="shared" si="71"/>
        <v>54.39</v>
      </c>
      <c r="M48" s="2">
        <f t="shared" si="61"/>
        <v>65.267999999999986</v>
      </c>
      <c r="N48" s="5">
        <v>3.7</v>
      </c>
    </row>
    <row r="49" spans="1:28" x14ac:dyDescent="0.2">
      <c r="A49" t="s">
        <v>37</v>
      </c>
      <c r="B49" s="5">
        <f>J49/6</f>
        <v>2.1666666666666665</v>
      </c>
      <c r="C49" s="2">
        <f t="shared" ref="C49" si="75">B49*1.2</f>
        <v>2.5999999999999996</v>
      </c>
      <c r="D49" s="5">
        <f>L49/6</f>
        <v>8.0166666666666675</v>
      </c>
      <c r="E49" s="6">
        <f t="shared" ref="E49" si="76">D49*1.2</f>
        <v>9.620000000000001</v>
      </c>
      <c r="F49" s="5">
        <v>8</v>
      </c>
      <c r="G49" s="4">
        <f t="shared" ref="G49:G54" si="77">B49*F49</f>
        <v>17.333333333333332</v>
      </c>
      <c r="H49" s="4">
        <f t="shared" ref="H49:H54" si="78">G49*1.2</f>
        <v>20.799999999999997</v>
      </c>
      <c r="I49" s="2"/>
      <c r="J49" s="2">
        <v>13</v>
      </c>
      <c r="K49" s="2">
        <f>J49*1.2</f>
        <v>15.6</v>
      </c>
      <c r="L49" s="2">
        <f t="shared" ref="L49" si="79">J49*N49</f>
        <v>48.1</v>
      </c>
      <c r="M49" s="2">
        <f t="shared" ref="M49:M54" si="80">K49*N49</f>
        <v>57.72</v>
      </c>
      <c r="N49" s="5">
        <v>3.7</v>
      </c>
    </row>
    <row r="50" spans="1:28" x14ac:dyDescent="0.2">
      <c r="A50" t="s">
        <v>9</v>
      </c>
      <c r="B50" s="5">
        <f t="shared" ref="B50:B54" si="81">J50/6</f>
        <v>1.3083333333333333</v>
      </c>
      <c r="C50" s="2">
        <f t="shared" ref="C50:C56" si="82">B50*1.2</f>
        <v>1.57</v>
      </c>
      <c r="D50" s="5">
        <f>L50/6</f>
        <v>5.2333333333333334</v>
      </c>
      <c r="E50" s="6">
        <f t="shared" ref="E50:E56" si="83">D50*1.2</f>
        <v>6.28</v>
      </c>
      <c r="F50" s="5">
        <v>6</v>
      </c>
      <c r="G50" s="4">
        <f t="shared" si="77"/>
        <v>7.85</v>
      </c>
      <c r="H50" s="4">
        <f t="shared" si="78"/>
        <v>9.42</v>
      </c>
      <c r="I50" s="2"/>
      <c r="J50" s="2">
        <v>7.85</v>
      </c>
      <c r="K50" s="2">
        <f t="shared" ref="K50:K54" si="84">J50*1.2</f>
        <v>9.42</v>
      </c>
      <c r="L50" s="2">
        <f t="shared" ref="L50:L56" si="85">J50*N50</f>
        <v>31.4</v>
      </c>
      <c r="M50" s="2">
        <f t="shared" si="80"/>
        <v>37.68</v>
      </c>
      <c r="N50" s="5">
        <v>4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t="s">
        <v>10</v>
      </c>
      <c r="B51" s="5">
        <f t="shared" si="81"/>
        <v>1.3916666666666666</v>
      </c>
      <c r="C51" s="2">
        <f t="shared" si="82"/>
        <v>1.67</v>
      </c>
      <c r="D51" s="5">
        <f t="shared" ref="D51:D54" si="86">L51/6</f>
        <v>5.1491666666666669</v>
      </c>
      <c r="E51" s="6">
        <f t="shared" si="83"/>
        <v>6.1790000000000003</v>
      </c>
      <c r="F51" s="5">
        <v>6</v>
      </c>
      <c r="G51" s="4">
        <f t="shared" si="77"/>
        <v>8.35</v>
      </c>
      <c r="H51" s="4">
        <f t="shared" si="78"/>
        <v>10.02</v>
      </c>
      <c r="I51" s="2"/>
      <c r="J51" s="2">
        <v>8.35</v>
      </c>
      <c r="K51" s="2">
        <f t="shared" si="84"/>
        <v>10.02</v>
      </c>
      <c r="L51" s="2">
        <f t="shared" si="85"/>
        <v>30.895</v>
      </c>
      <c r="M51" s="2">
        <f t="shared" si="80"/>
        <v>37.073999999999998</v>
      </c>
      <c r="N51" s="5">
        <v>3.7</v>
      </c>
    </row>
    <row r="52" spans="1:28" x14ac:dyDescent="0.2">
      <c r="A52" t="s">
        <v>11</v>
      </c>
      <c r="B52" s="5">
        <f t="shared" si="81"/>
        <v>1.0833333333333333</v>
      </c>
      <c r="C52" s="2">
        <f t="shared" si="82"/>
        <v>1.2999999999999998</v>
      </c>
      <c r="D52" s="5">
        <f t="shared" si="86"/>
        <v>4.333333333333333</v>
      </c>
      <c r="E52" s="6">
        <f t="shared" si="83"/>
        <v>5.1999999999999993</v>
      </c>
      <c r="F52" s="5">
        <v>6</v>
      </c>
      <c r="G52" s="4">
        <f t="shared" si="77"/>
        <v>6.5</v>
      </c>
      <c r="H52" s="4">
        <f t="shared" si="78"/>
        <v>7.8</v>
      </c>
      <c r="I52" s="2"/>
      <c r="J52" s="2">
        <v>6.5</v>
      </c>
      <c r="K52" s="2">
        <f t="shared" si="84"/>
        <v>7.8</v>
      </c>
      <c r="L52" s="2">
        <f t="shared" si="85"/>
        <v>26</v>
      </c>
      <c r="M52" s="2">
        <f t="shared" si="80"/>
        <v>31.2</v>
      </c>
      <c r="N52" s="5">
        <v>4</v>
      </c>
    </row>
    <row r="53" spans="1:28" x14ac:dyDescent="0.2">
      <c r="A53" t="s">
        <v>12</v>
      </c>
      <c r="B53" s="5">
        <f t="shared" si="81"/>
        <v>1.7833333333333332</v>
      </c>
      <c r="C53" s="2">
        <f t="shared" si="82"/>
        <v>2.1399999999999997</v>
      </c>
      <c r="D53" s="5">
        <f t="shared" si="86"/>
        <v>6.419999999999999</v>
      </c>
      <c r="E53" s="6">
        <f t="shared" si="83"/>
        <v>7.7039999999999988</v>
      </c>
      <c r="F53" s="5">
        <v>6</v>
      </c>
      <c r="G53" s="4">
        <f t="shared" si="77"/>
        <v>10.7</v>
      </c>
      <c r="H53" s="4">
        <f t="shared" si="78"/>
        <v>12.839999999999998</v>
      </c>
      <c r="I53" s="2"/>
      <c r="J53" s="2">
        <v>10.7</v>
      </c>
      <c r="K53" s="2">
        <f t="shared" si="84"/>
        <v>12.839999999999998</v>
      </c>
      <c r="L53" s="2">
        <f t="shared" si="85"/>
        <v>38.519999999999996</v>
      </c>
      <c r="M53" s="2">
        <f t="shared" si="80"/>
        <v>46.223999999999997</v>
      </c>
      <c r="N53" s="5">
        <v>3.6</v>
      </c>
    </row>
    <row r="54" spans="1:28" x14ac:dyDescent="0.2">
      <c r="A54" t="s">
        <v>13</v>
      </c>
      <c r="B54" s="5">
        <f t="shared" si="81"/>
        <v>2.9833333333333329</v>
      </c>
      <c r="C54" s="2">
        <f t="shared" si="82"/>
        <v>3.5799999999999996</v>
      </c>
      <c r="D54" s="5">
        <f t="shared" si="86"/>
        <v>10.441666666666665</v>
      </c>
      <c r="E54" s="6">
        <f t="shared" si="83"/>
        <v>12.529999999999998</v>
      </c>
      <c r="F54" s="5">
        <v>6</v>
      </c>
      <c r="G54" s="4">
        <f t="shared" si="77"/>
        <v>17.899999999999999</v>
      </c>
      <c r="H54" s="4">
        <f t="shared" si="78"/>
        <v>21.479999999999997</v>
      </c>
      <c r="I54" s="2"/>
      <c r="J54" s="2">
        <v>17.899999999999999</v>
      </c>
      <c r="K54" s="2">
        <f t="shared" si="84"/>
        <v>21.479999999999997</v>
      </c>
      <c r="L54" s="2">
        <f t="shared" si="85"/>
        <v>62.649999999999991</v>
      </c>
      <c r="M54" s="2">
        <f t="shared" si="80"/>
        <v>75.179999999999993</v>
      </c>
      <c r="N54" s="5">
        <v>3.5</v>
      </c>
    </row>
    <row r="55" spans="1:28" x14ac:dyDescent="0.2">
      <c r="A55" t="s">
        <v>51</v>
      </c>
      <c r="B55" s="5">
        <f>J55/6</f>
        <v>1.6166666666666665</v>
      </c>
      <c r="C55" s="2">
        <f t="shared" si="82"/>
        <v>1.9399999999999997</v>
      </c>
      <c r="D55" s="5">
        <f>L55/6</f>
        <v>6.7091666666666674</v>
      </c>
      <c r="E55" s="6">
        <f t="shared" si="83"/>
        <v>8.0510000000000002</v>
      </c>
      <c r="F55" s="5">
        <v>6</v>
      </c>
      <c r="G55" s="4">
        <f>B55*F55</f>
        <v>9.6999999999999993</v>
      </c>
      <c r="H55" s="4">
        <f>G55*1.2</f>
        <v>11.639999999999999</v>
      </c>
      <c r="I55" s="2"/>
      <c r="J55" s="2">
        <v>9.6999999999999993</v>
      </c>
      <c r="K55" s="2">
        <f>J55*1.2</f>
        <v>11.639999999999999</v>
      </c>
      <c r="L55" s="2">
        <f t="shared" si="85"/>
        <v>40.255000000000003</v>
      </c>
      <c r="M55" s="2">
        <f>K55*N55</f>
        <v>48.305999999999997</v>
      </c>
      <c r="N55" s="5">
        <v>4.1500000000000004</v>
      </c>
    </row>
    <row r="56" spans="1:28" x14ac:dyDescent="0.2">
      <c r="A56" t="s">
        <v>24</v>
      </c>
      <c r="B56" s="5">
        <f>J56/6</f>
        <v>1.5583333333333333</v>
      </c>
      <c r="C56" s="2">
        <f t="shared" si="82"/>
        <v>1.8699999999999999</v>
      </c>
      <c r="D56" s="5">
        <f>L56/6</f>
        <v>5.921666666666666</v>
      </c>
      <c r="E56" s="6">
        <f t="shared" si="83"/>
        <v>7.105999999999999</v>
      </c>
      <c r="F56" s="5">
        <v>6</v>
      </c>
      <c r="G56" s="4">
        <f>B56*F56</f>
        <v>9.35</v>
      </c>
      <c r="H56" s="4">
        <f>G56*1.2</f>
        <v>11.219999999999999</v>
      </c>
      <c r="I56" s="2"/>
      <c r="J56" s="2">
        <v>9.35</v>
      </c>
      <c r="K56" s="2">
        <f>J56*1.2</f>
        <v>11.219999999999999</v>
      </c>
      <c r="L56" s="2">
        <f t="shared" si="85"/>
        <v>35.529999999999994</v>
      </c>
      <c r="M56" s="2">
        <f>K56*N56</f>
        <v>42.635999999999996</v>
      </c>
      <c r="N56" s="7">
        <v>3.8</v>
      </c>
    </row>
    <row r="57" spans="1:28" x14ac:dyDescent="0.2">
      <c r="A57" t="s">
        <v>72</v>
      </c>
      <c r="B57" s="5">
        <f>J57/6</f>
        <v>2.5</v>
      </c>
      <c r="C57" s="2">
        <f>B57*1.2</f>
        <v>3</v>
      </c>
      <c r="D57" s="5">
        <f>L57/6</f>
        <v>8.75</v>
      </c>
      <c r="E57" s="6">
        <f>D57*1.2</f>
        <v>10.5</v>
      </c>
      <c r="F57" s="5">
        <v>6</v>
      </c>
      <c r="G57" s="4">
        <f>B57*F57</f>
        <v>15</v>
      </c>
      <c r="H57" s="4">
        <f>G57*1.2</f>
        <v>18</v>
      </c>
      <c r="I57" s="2"/>
      <c r="J57" s="2">
        <v>15</v>
      </c>
      <c r="K57" s="2">
        <f>J57*1.2</f>
        <v>18</v>
      </c>
      <c r="L57" s="2">
        <f>J57*N57</f>
        <v>52.5</v>
      </c>
      <c r="M57" s="2">
        <f>K57*N57</f>
        <v>63</v>
      </c>
      <c r="N57" s="5">
        <v>3.5</v>
      </c>
    </row>
    <row r="59" spans="1:28" x14ac:dyDescent="0.2">
      <c r="A59" s="3" t="s">
        <v>14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28" x14ac:dyDescent="0.2">
      <c r="A60" t="s">
        <v>15</v>
      </c>
      <c r="B60" s="5">
        <f>J60/6</f>
        <v>2.9666666666666668</v>
      </c>
      <c r="C60" s="2">
        <f t="shared" ref="C60" si="87">B60*1.2</f>
        <v>3.56</v>
      </c>
      <c r="D60" s="5">
        <f>L60/6</f>
        <v>11.866666666666667</v>
      </c>
      <c r="E60" s="6">
        <f t="shared" ref="E60" si="88">D60*1.2</f>
        <v>14.24</v>
      </c>
      <c r="F60" s="5">
        <v>6</v>
      </c>
      <c r="G60" s="4">
        <f t="shared" ref="G60" si="89">B60*F60</f>
        <v>17.8</v>
      </c>
      <c r="H60" s="4">
        <f t="shared" ref="H60" si="90">G60*1.2</f>
        <v>21.36</v>
      </c>
      <c r="I60" s="2"/>
      <c r="J60" s="2">
        <v>17.8</v>
      </c>
      <c r="K60" s="2">
        <f>J60*1.2</f>
        <v>21.36</v>
      </c>
      <c r="L60" s="2">
        <f t="shared" ref="L60" si="91">J60*N60</f>
        <v>71.2</v>
      </c>
      <c r="M60" s="2">
        <f t="shared" ref="M60" si="92">K60*N60</f>
        <v>85.44</v>
      </c>
      <c r="N60" s="5">
        <v>4</v>
      </c>
    </row>
    <row r="61" spans="1:28" x14ac:dyDescent="0.2">
      <c r="A61" t="s">
        <v>76</v>
      </c>
      <c r="B61" s="5">
        <f t="shared" ref="B61" si="93">J61/6</f>
        <v>4.08</v>
      </c>
      <c r="C61" s="2">
        <f t="shared" ref="C61" si="94">B61*1.2</f>
        <v>4.8959999999999999</v>
      </c>
      <c r="D61" s="5">
        <f t="shared" ref="D61" si="95">L61/6</f>
        <v>13.056000000000003</v>
      </c>
      <c r="E61" s="6">
        <f t="shared" ref="E61" si="96">D61*1.2</f>
        <v>15.667200000000003</v>
      </c>
      <c r="F61" s="5">
        <v>3.5</v>
      </c>
      <c r="G61" s="4">
        <f t="shared" ref="G61" si="97">B61*F61</f>
        <v>14.280000000000001</v>
      </c>
      <c r="H61" s="4">
        <f t="shared" ref="H61" si="98">G61*1.2</f>
        <v>17.135999999999999</v>
      </c>
      <c r="I61" s="2"/>
      <c r="J61" s="2">
        <v>24.48</v>
      </c>
      <c r="K61" s="2">
        <f t="shared" ref="K61" si="99">J61*1.2</f>
        <v>29.375999999999998</v>
      </c>
      <c r="L61" s="2">
        <f t="shared" ref="L61" si="100">J61*N61</f>
        <v>78.336000000000013</v>
      </c>
      <c r="M61" s="2">
        <f>K61*N61</f>
        <v>94.003199999999993</v>
      </c>
      <c r="N61" s="5">
        <v>3.2</v>
      </c>
    </row>
    <row r="62" spans="1:28" x14ac:dyDescent="0.2">
      <c r="A62" t="s">
        <v>46</v>
      </c>
      <c r="B62" s="5">
        <f t="shared" ref="B62:B64" si="101">J62/6</f>
        <v>2.85</v>
      </c>
      <c r="C62" s="2">
        <f t="shared" ref="C62:C64" si="102">B62*1.2</f>
        <v>3.42</v>
      </c>
      <c r="D62" s="5">
        <f t="shared" ref="D62:D64" si="103">L62/6</f>
        <v>9.9750000000000014</v>
      </c>
      <c r="E62" s="6">
        <f t="shared" ref="E62:E64" si="104">D62*1.2</f>
        <v>11.97</v>
      </c>
      <c r="F62" s="5">
        <v>3.5</v>
      </c>
      <c r="G62" s="4">
        <f t="shared" ref="G62:G64" si="105">B62*F62</f>
        <v>9.9749999999999996</v>
      </c>
      <c r="H62" s="4">
        <f t="shared" ref="H62:H64" si="106">G62*1.2</f>
        <v>11.969999999999999</v>
      </c>
      <c r="I62" s="2"/>
      <c r="J62" s="2">
        <v>17.100000000000001</v>
      </c>
      <c r="K62" s="2">
        <f t="shared" ref="K62:K64" si="107">J62*1.2</f>
        <v>20.52</v>
      </c>
      <c r="L62" s="2">
        <f t="shared" ref="L62:L64" si="108">J62*N62</f>
        <v>59.850000000000009</v>
      </c>
      <c r="M62" s="2">
        <f>K62*N62</f>
        <v>71.819999999999993</v>
      </c>
      <c r="N62" s="5">
        <v>3.5</v>
      </c>
    </row>
    <row r="63" spans="1:28" x14ac:dyDescent="0.2">
      <c r="A63" t="s">
        <v>47</v>
      </c>
      <c r="B63" s="5">
        <f t="shared" si="101"/>
        <v>1.8166666666666667</v>
      </c>
      <c r="C63" s="2">
        <f t="shared" si="102"/>
        <v>2.1799999999999997</v>
      </c>
      <c r="D63" s="5">
        <f t="shared" si="103"/>
        <v>6.267500000000001</v>
      </c>
      <c r="E63" s="6">
        <f t="shared" si="104"/>
        <v>7.5210000000000008</v>
      </c>
      <c r="F63" s="5">
        <v>4</v>
      </c>
      <c r="G63" s="4">
        <f t="shared" si="105"/>
        <v>7.2666666666666666</v>
      </c>
      <c r="H63" s="4">
        <f t="shared" si="106"/>
        <v>8.7199999999999989</v>
      </c>
      <c r="I63" s="2"/>
      <c r="J63" s="2">
        <v>10.9</v>
      </c>
      <c r="K63" s="2">
        <f t="shared" si="107"/>
        <v>13.08</v>
      </c>
      <c r="L63" s="2">
        <f t="shared" si="108"/>
        <v>37.605000000000004</v>
      </c>
      <c r="M63" s="2">
        <f t="shared" ref="M63:M64" si="109">K63*N63</f>
        <v>45.126000000000005</v>
      </c>
      <c r="N63" s="5">
        <v>3.45</v>
      </c>
    </row>
    <row r="64" spans="1:28" x14ac:dyDescent="0.2">
      <c r="A64" t="s">
        <v>73</v>
      </c>
      <c r="B64" s="5">
        <f t="shared" si="101"/>
        <v>1.1683333333333332</v>
      </c>
      <c r="C64" s="2">
        <f t="shared" si="102"/>
        <v>1.4019999999999999</v>
      </c>
      <c r="D64" s="5">
        <f t="shared" si="103"/>
        <v>4.6733333333333329</v>
      </c>
      <c r="E64" s="6">
        <f t="shared" si="104"/>
        <v>5.6079999999999997</v>
      </c>
      <c r="F64" s="5">
        <v>5</v>
      </c>
      <c r="G64" s="4">
        <f t="shared" si="105"/>
        <v>5.8416666666666659</v>
      </c>
      <c r="H64" s="4">
        <f t="shared" si="106"/>
        <v>7.0099999999999989</v>
      </c>
      <c r="I64" s="2"/>
      <c r="J64" s="2">
        <v>7.01</v>
      </c>
      <c r="K64" s="2">
        <f t="shared" si="107"/>
        <v>8.411999999999999</v>
      </c>
      <c r="L64" s="2">
        <f t="shared" si="108"/>
        <v>28.04</v>
      </c>
      <c r="M64" s="2">
        <f t="shared" si="109"/>
        <v>33.647999999999996</v>
      </c>
      <c r="N64" s="5">
        <v>4</v>
      </c>
    </row>
    <row r="65" spans="1:14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3" t="s">
        <v>16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t="s">
        <v>17</v>
      </c>
      <c r="B67" s="5">
        <f>J67/6</f>
        <v>1.7750000000000001</v>
      </c>
      <c r="C67" s="2">
        <f t="shared" ref="C67" si="110">B67*1.2</f>
        <v>2.13</v>
      </c>
      <c r="D67" s="5">
        <f>L67/6</f>
        <v>6.2124999999999995</v>
      </c>
      <c r="E67" s="6">
        <f t="shared" ref="E67" si="111">D67*1.2</f>
        <v>7.4549999999999992</v>
      </c>
      <c r="F67" s="5">
        <v>4</v>
      </c>
      <c r="G67" s="4">
        <f t="shared" ref="G67" si="112">B67*F67</f>
        <v>7.1000000000000005</v>
      </c>
      <c r="H67" s="4">
        <f t="shared" ref="H67" si="113">G67*1.2</f>
        <v>8.52</v>
      </c>
      <c r="I67" s="2"/>
      <c r="J67" s="2">
        <v>10.65</v>
      </c>
      <c r="K67" s="2">
        <f>J67*1.2</f>
        <v>12.78</v>
      </c>
      <c r="L67" s="2">
        <f t="shared" ref="L67" si="114">J67*N67</f>
        <v>37.274999999999999</v>
      </c>
      <c r="M67" s="2">
        <f t="shared" ref="M67" si="115">K67*N67</f>
        <v>44.73</v>
      </c>
      <c r="N67" s="5">
        <v>3.5</v>
      </c>
    </row>
    <row r="68" spans="1:14" x14ac:dyDescent="0.2">
      <c r="A68" t="s">
        <v>77</v>
      </c>
      <c r="B68" s="5">
        <f>J68/6</f>
        <v>1.4550000000000001</v>
      </c>
      <c r="C68" s="2">
        <f t="shared" ref="C68" si="116">B68*1.2</f>
        <v>1.746</v>
      </c>
      <c r="D68" s="5">
        <f>L68/6</f>
        <v>5.0925000000000002</v>
      </c>
      <c r="E68" s="6">
        <f t="shared" ref="E68" si="117">D68*1.2</f>
        <v>6.1109999999999998</v>
      </c>
      <c r="F68" s="5">
        <v>4</v>
      </c>
      <c r="G68" s="4">
        <f t="shared" ref="G68" si="118">B68*F68</f>
        <v>5.82</v>
      </c>
      <c r="H68" s="4">
        <f t="shared" ref="H68" si="119">G68*1.2</f>
        <v>6.984</v>
      </c>
      <c r="I68" s="2"/>
      <c r="J68" s="2">
        <f>7.95+0.78</f>
        <v>8.73</v>
      </c>
      <c r="K68" s="2">
        <f>J68*1.2</f>
        <v>10.476000000000001</v>
      </c>
      <c r="L68" s="2">
        <f>J68*N68</f>
        <v>30.555</v>
      </c>
      <c r="M68" s="2">
        <f>K68*N68</f>
        <v>36.666000000000004</v>
      </c>
      <c r="N68" s="5">
        <v>3.5</v>
      </c>
    </row>
    <row r="69" spans="1:14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3" t="s">
        <v>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t="s">
        <v>48</v>
      </c>
      <c r="B71" s="5">
        <f>J71/6</f>
        <v>1.6333333333333335</v>
      </c>
      <c r="C71" s="2">
        <f t="shared" ref="C71" si="120">B71*1.2</f>
        <v>1.9600000000000002</v>
      </c>
      <c r="D71" s="5">
        <f>L71/6</f>
        <v>6.206666666666667</v>
      </c>
      <c r="E71" s="6">
        <f t="shared" ref="E71" si="121">D71*1.2</f>
        <v>7.4480000000000004</v>
      </c>
      <c r="F71" s="5">
        <v>4</v>
      </c>
      <c r="G71" s="4">
        <f t="shared" ref="G71" si="122">B71*F71</f>
        <v>6.5333333333333341</v>
      </c>
      <c r="H71" s="4">
        <f t="shared" ref="H71" si="123">G71*1.2</f>
        <v>7.8400000000000007</v>
      </c>
      <c r="I71" s="2"/>
      <c r="J71" s="2">
        <v>9.8000000000000007</v>
      </c>
      <c r="K71" s="2">
        <f>J71*1.2</f>
        <v>11.76</v>
      </c>
      <c r="L71" s="2">
        <f t="shared" ref="L71" si="124">J71*N71</f>
        <v>37.24</v>
      </c>
      <c r="M71" s="2">
        <f t="shared" ref="M71" si="125">K71*N71</f>
        <v>44.687999999999995</v>
      </c>
      <c r="N71" s="5">
        <v>3.8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3" t="s">
        <v>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t="s">
        <v>65</v>
      </c>
      <c r="B74" s="5">
        <f>J74/6</f>
        <v>1.075</v>
      </c>
      <c r="C74" s="2">
        <f t="shared" ref="C74" si="126">B74*1.2</f>
        <v>1.2899999999999998</v>
      </c>
      <c r="D74" s="5">
        <f>L74/6</f>
        <v>4.3</v>
      </c>
      <c r="E74" s="6">
        <f t="shared" ref="E74" si="127">D74*1.2</f>
        <v>5.1599999999999993</v>
      </c>
      <c r="F74" s="5">
        <v>6</v>
      </c>
      <c r="G74" s="4">
        <f t="shared" ref="G74" si="128">B74*F74</f>
        <v>6.4499999999999993</v>
      </c>
      <c r="H74" s="4">
        <f t="shared" ref="H74" si="129">G74*1.2</f>
        <v>7.7399999999999984</v>
      </c>
      <c r="I74" s="2"/>
      <c r="J74" s="2">
        <v>6.45</v>
      </c>
      <c r="K74" s="2">
        <f>J74*1.2</f>
        <v>7.74</v>
      </c>
      <c r="L74" s="2">
        <f t="shared" ref="L74" si="130">J74*N74</f>
        <v>25.8</v>
      </c>
      <c r="M74" s="2">
        <f t="shared" ref="M74" si="131">K74*N74</f>
        <v>30.96</v>
      </c>
      <c r="N74" s="5">
        <v>4</v>
      </c>
    </row>
    <row r="77" spans="1:14" x14ac:dyDescent="0.2">
      <c r="A77" t="s">
        <v>19</v>
      </c>
      <c r="B77" s="5">
        <f>J77/6</f>
        <v>1.6333333333333335</v>
      </c>
      <c r="C77" s="2">
        <f t="shared" ref="C77" si="132">B77*1.2</f>
        <v>1.9600000000000002</v>
      </c>
      <c r="D77" s="5">
        <f>L77/6</f>
        <v>5.5533333333333337</v>
      </c>
      <c r="E77" s="6">
        <f t="shared" ref="E77" si="133">D77*1.2</f>
        <v>6.6640000000000006</v>
      </c>
      <c r="F77" s="5">
        <v>6</v>
      </c>
      <c r="G77" s="4">
        <f t="shared" ref="G77" si="134">B77*F77</f>
        <v>9.8000000000000007</v>
      </c>
      <c r="H77" s="4">
        <f t="shared" ref="H77" si="135">G77*1.2</f>
        <v>11.76</v>
      </c>
      <c r="I77" s="2"/>
      <c r="J77" s="2">
        <v>9.8000000000000007</v>
      </c>
      <c r="K77" s="2">
        <f>J77*1.2</f>
        <v>11.76</v>
      </c>
      <c r="L77" s="2">
        <f t="shared" ref="L77" si="136">J77*N77</f>
        <v>33.32</v>
      </c>
      <c r="M77" s="2">
        <f t="shared" ref="M77" si="137">K77*N77</f>
        <v>39.984000000000002</v>
      </c>
      <c r="N77" s="5">
        <v>3.4</v>
      </c>
    </row>
    <row r="78" spans="1:14" x14ac:dyDescent="0.2">
      <c r="A78" t="s">
        <v>21</v>
      </c>
      <c r="B78" s="5">
        <f>J78/6</f>
        <v>0.77500000000000002</v>
      </c>
      <c r="C78" s="2">
        <f t="shared" ref="C78:C79" si="138">B78*1.2</f>
        <v>0.92999999999999994</v>
      </c>
      <c r="D78" s="5">
        <f>(L78/6)*4</f>
        <v>12.4</v>
      </c>
      <c r="E78" s="6">
        <f t="shared" ref="E78:E79" si="139">D78*1.2</f>
        <v>14.879999999999999</v>
      </c>
      <c r="F78" s="5">
        <v>6</v>
      </c>
      <c r="G78" s="4">
        <f t="shared" ref="G78:G79" si="140">B78*F78</f>
        <v>4.6500000000000004</v>
      </c>
      <c r="H78" s="4">
        <f t="shared" ref="H78:H79" si="141">G78*1.2</f>
        <v>5.58</v>
      </c>
      <c r="I78" s="2"/>
      <c r="J78" s="2">
        <v>4.6500000000000004</v>
      </c>
      <c r="K78" s="2">
        <f>J78*1.2</f>
        <v>5.58</v>
      </c>
      <c r="L78" s="2">
        <f t="shared" ref="L78:L79" si="142">J78*N78</f>
        <v>18.600000000000001</v>
      </c>
      <c r="M78" s="2">
        <f t="shared" ref="M78:M79" si="143">K78*N78</f>
        <v>22.32</v>
      </c>
      <c r="N78" s="5">
        <v>4</v>
      </c>
    </row>
    <row r="79" spans="1:14" x14ac:dyDescent="0.2">
      <c r="A79" t="s">
        <v>22</v>
      </c>
      <c r="B79" s="5">
        <f>J79/6</f>
        <v>1.7750000000000001</v>
      </c>
      <c r="C79" s="2">
        <f t="shared" si="138"/>
        <v>2.13</v>
      </c>
      <c r="D79" s="5">
        <f>(L79/6)*4</f>
        <v>24.849999999999998</v>
      </c>
      <c r="E79" s="6">
        <f t="shared" si="139"/>
        <v>29.819999999999997</v>
      </c>
      <c r="F79" s="5">
        <v>5</v>
      </c>
      <c r="G79" s="4">
        <f t="shared" si="140"/>
        <v>8.875</v>
      </c>
      <c r="H79" s="4">
        <f t="shared" si="141"/>
        <v>10.65</v>
      </c>
      <c r="I79" s="2"/>
      <c r="J79" s="2">
        <v>10.65</v>
      </c>
      <c r="K79" s="2">
        <f>J79*1.2</f>
        <v>12.78</v>
      </c>
      <c r="L79" s="2">
        <f t="shared" si="142"/>
        <v>37.274999999999999</v>
      </c>
      <c r="M79" s="2">
        <f t="shared" si="143"/>
        <v>44.73</v>
      </c>
      <c r="N79" s="5">
        <v>3.5</v>
      </c>
    </row>
    <row r="80" spans="1:14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t="s">
        <v>25</v>
      </c>
      <c r="B81" s="5">
        <f>J81/6</f>
        <v>1.6166666666666665</v>
      </c>
      <c r="C81" s="2">
        <f t="shared" ref="C81" si="144">B81*1.2</f>
        <v>1.9399999999999997</v>
      </c>
      <c r="D81" s="5">
        <f>L81/6</f>
        <v>5.335</v>
      </c>
      <c r="E81" s="6">
        <f t="shared" ref="E81" si="145">D81*1.2</f>
        <v>6.4020000000000001</v>
      </c>
      <c r="F81" s="5">
        <v>6</v>
      </c>
      <c r="G81" s="4">
        <f>B81*F81</f>
        <v>9.6999999999999993</v>
      </c>
      <c r="H81" s="4">
        <f t="shared" ref="H81" si="146">G81*1.2</f>
        <v>11.639999999999999</v>
      </c>
      <c r="I81" s="2"/>
      <c r="J81" s="2">
        <v>9.6999999999999993</v>
      </c>
      <c r="K81" s="2">
        <f>J81*1.2</f>
        <v>11.639999999999999</v>
      </c>
      <c r="L81" s="2">
        <f t="shared" ref="L81" si="147">J81*N81</f>
        <v>32.01</v>
      </c>
      <c r="M81" s="2">
        <f t="shared" ref="M81" si="148">K81*N81</f>
        <v>38.411999999999992</v>
      </c>
      <c r="N81" s="5">
        <v>3.3</v>
      </c>
    </row>
    <row r="82" spans="1:14" x14ac:dyDescent="0.2">
      <c r="A82" t="s">
        <v>23</v>
      </c>
      <c r="B82" s="5">
        <f>J82/6</f>
        <v>1.4166666666666667</v>
      </c>
      <c r="C82" s="2">
        <f>B82*1.2</f>
        <v>1.7</v>
      </c>
      <c r="D82" s="5">
        <f>L82/6</f>
        <v>5.666666666666667</v>
      </c>
      <c r="E82" s="6">
        <f>D82*1.2</f>
        <v>6.8</v>
      </c>
      <c r="F82" s="5">
        <v>6</v>
      </c>
      <c r="G82" s="4">
        <f>B82*F82</f>
        <v>8.5</v>
      </c>
      <c r="H82" s="4">
        <f t="shared" ref="H82" si="149">G82*1.2</f>
        <v>10.199999999999999</v>
      </c>
      <c r="I82" s="2"/>
      <c r="J82" s="2">
        <v>8.5</v>
      </c>
      <c r="K82" s="2">
        <f>J82*1.2</f>
        <v>10.199999999999999</v>
      </c>
      <c r="L82" s="2">
        <f t="shared" ref="L82:L83" si="150">J82*N82</f>
        <v>34</v>
      </c>
      <c r="M82" s="2">
        <f t="shared" ref="M82:M83" si="151">K82*N82</f>
        <v>40.799999999999997</v>
      </c>
      <c r="N82" s="5">
        <v>4</v>
      </c>
    </row>
    <row r="83" spans="1:14" x14ac:dyDescent="0.2">
      <c r="A83" t="s">
        <v>24</v>
      </c>
      <c r="B83" s="5">
        <f>J83/6</f>
        <v>1.2916666666666667</v>
      </c>
      <c r="C83" s="2">
        <f>B83*1.2</f>
        <v>1.55</v>
      </c>
      <c r="D83" s="5">
        <f>L83/6</f>
        <v>5.166666666666667</v>
      </c>
      <c r="E83" s="6">
        <f>D83*1.2</f>
        <v>6.2</v>
      </c>
      <c r="F83" s="5">
        <v>6</v>
      </c>
      <c r="G83" s="4">
        <f>B83*F83</f>
        <v>7.75</v>
      </c>
      <c r="H83" s="4">
        <f>G83*1.2</f>
        <v>9.2999999999999989</v>
      </c>
      <c r="I83" s="2"/>
      <c r="J83" s="2">
        <v>7.75</v>
      </c>
      <c r="K83" s="2">
        <f>J83*1.2</f>
        <v>9.2999999999999989</v>
      </c>
      <c r="L83" s="2">
        <f t="shared" si="150"/>
        <v>31</v>
      </c>
      <c r="M83" s="2">
        <f t="shared" si="151"/>
        <v>37.199999999999996</v>
      </c>
      <c r="N83" s="5">
        <v>4</v>
      </c>
    </row>
    <row r="84" spans="1:14" x14ac:dyDescent="0.2">
      <c r="A84" t="s">
        <v>36</v>
      </c>
      <c r="B84" s="5">
        <f>J84/6</f>
        <v>1.6166666666666665</v>
      </c>
      <c r="C84" s="2">
        <f>B84*1.2</f>
        <v>1.9399999999999997</v>
      </c>
      <c r="D84" s="5">
        <f>L84/6</f>
        <v>5.335</v>
      </c>
      <c r="E84" s="6">
        <f>D84*1.2</f>
        <v>6.4020000000000001</v>
      </c>
      <c r="F84" s="5">
        <v>7</v>
      </c>
      <c r="G84" s="4">
        <f>B84*F84</f>
        <v>11.316666666666665</v>
      </c>
      <c r="H84" s="4">
        <f>G84*1.2</f>
        <v>13.579999999999997</v>
      </c>
      <c r="I84" s="2"/>
      <c r="J84" s="2">
        <v>9.6999999999999993</v>
      </c>
      <c r="K84" s="2">
        <f>J84*1.2</f>
        <v>11.639999999999999</v>
      </c>
      <c r="L84" s="2">
        <f t="shared" ref="L84" si="152">J84*N84</f>
        <v>32.01</v>
      </c>
      <c r="M84" s="2">
        <f>K84*N84</f>
        <v>38.411999999999992</v>
      </c>
      <c r="N84" s="5">
        <v>3.3</v>
      </c>
    </row>
    <row r="91" spans="1:14" x14ac:dyDescent="0.2">
      <c r="B91" s="8" t="s">
        <v>31</v>
      </c>
      <c r="C91" s="8"/>
      <c r="D91" s="8"/>
      <c r="E91" s="8"/>
      <c r="F91" s="8"/>
      <c r="G91" s="8"/>
      <c r="H91" s="8"/>
      <c r="J91" s="8" t="s">
        <v>30</v>
      </c>
      <c r="K91" s="8"/>
      <c r="L91" s="8"/>
      <c r="M91" s="8"/>
      <c r="N91" s="8"/>
    </row>
    <row r="92" spans="1:14" x14ac:dyDescent="0.2">
      <c r="B92" s="1" t="s">
        <v>0</v>
      </c>
      <c r="C92" s="1" t="s">
        <v>26</v>
      </c>
      <c r="D92" s="1" t="s">
        <v>32</v>
      </c>
      <c r="E92" s="1" t="s">
        <v>33</v>
      </c>
      <c r="F92" s="1" t="s">
        <v>29</v>
      </c>
      <c r="G92" s="1" t="s">
        <v>34</v>
      </c>
      <c r="H92" s="1" t="s">
        <v>35</v>
      </c>
      <c r="J92" s="1" t="s">
        <v>0</v>
      </c>
      <c r="K92" s="1" t="s">
        <v>26</v>
      </c>
      <c r="L92" s="1" t="s">
        <v>27</v>
      </c>
      <c r="M92" s="1" t="s">
        <v>28</v>
      </c>
      <c r="N92" s="1" t="s">
        <v>29</v>
      </c>
    </row>
    <row r="93" spans="1:14" x14ac:dyDescent="0.2">
      <c r="A93" s="3" t="s">
        <v>1</v>
      </c>
    </row>
    <row r="94" spans="1:14" x14ac:dyDescent="0.2">
      <c r="A94" t="s">
        <v>71</v>
      </c>
      <c r="B94" s="5">
        <f>J94/6</f>
        <v>1.2333333333333334</v>
      </c>
      <c r="C94" s="2">
        <f>B94*1.2</f>
        <v>1.48</v>
      </c>
      <c r="D94" s="5">
        <f>L94/6</f>
        <v>4.3166666666666673</v>
      </c>
      <c r="E94" s="6">
        <f>D94*1.2</f>
        <v>5.1800000000000006</v>
      </c>
      <c r="F94" s="5">
        <v>4.05</v>
      </c>
      <c r="G94" s="4">
        <f>B94*F94</f>
        <v>4.9950000000000001</v>
      </c>
      <c r="H94" s="4">
        <f>G94*1.2</f>
        <v>5.9939999999999998</v>
      </c>
      <c r="I94" s="2"/>
      <c r="J94" s="2">
        <f>6.45+0.95</f>
        <v>7.4</v>
      </c>
      <c r="K94" s="2">
        <f>J94*1.2</f>
        <v>8.8800000000000008</v>
      </c>
      <c r="L94" s="2">
        <f>J94*N94</f>
        <v>25.900000000000002</v>
      </c>
      <c r="M94" s="2">
        <f>K94*N94</f>
        <v>31.080000000000002</v>
      </c>
      <c r="N94" s="5">
        <v>3.5</v>
      </c>
    </row>
    <row r="95" spans="1:14" x14ac:dyDescent="0.2">
      <c r="A95" t="s">
        <v>59</v>
      </c>
      <c r="B95" s="5">
        <f>J95/6</f>
        <v>1.655</v>
      </c>
      <c r="C95" s="2">
        <f>B95*1.2</f>
        <v>1.986</v>
      </c>
      <c r="D95" s="5">
        <f>L95/6</f>
        <v>6.2889999999999988</v>
      </c>
      <c r="E95" s="6">
        <f>D95*1.2</f>
        <v>7.5467999999999984</v>
      </c>
      <c r="F95" s="5">
        <v>4.5</v>
      </c>
      <c r="G95" s="4">
        <f>B95*F95</f>
        <v>7.4474999999999998</v>
      </c>
      <c r="H95" s="4">
        <f>G95*1.2</f>
        <v>8.9369999999999994</v>
      </c>
      <c r="I95" s="2"/>
      <c r="J95" s="2">
        <v>9.93</v>
      </c>
      <c r="K95" s="2">
        <f>J95*1.2</f>
        <v>11.915999999999999</v>
      </c>
      <c r="L95" s="2">
        <f>J95*N95</f>
        <v>37.733999999999995</v>
      </c>
      <c r="M95" s="2">
        <f>K95*N95</f>
        <v>45.280799999999992</v>
      </c>
      <c r="N95" s="5">
        <v>3.8</v>
      </c>
    </row>
    <row r="96" spans="1:14" x14ac:dyDescent="0.2">
      <c r="A96" t="s">
        <v>60</v>
      </c>
      <c r="B96" s="5">
        <f>J96/6</f>
        <v>2.1666666666666665</v>
      </c>
      <c r="C96" s="2">
        <f>B96*1.2</f>
        <v>2.5999999999999996</v>
      </c>
      <c r="D96" s="5">
        <f>L96/6</f>
        <v>6.5</v>
      </c>
      <c r="E96" s="6">
        <f>D96*1.2</f>
        <v>7.8</v>
      </c>
      <c r="F96" s="5">
        <v>3</v>
      </c>
      <c r="G96" s="4">
        <f>B96*F96</f>
        <v>6.5</v>
      </c>
      <c r="H96" s="4">
        <f>G96*1.2</f>
        <v>7.8</v>
      </c>
      <c r="I96" s="2"/>
      <c r="J96" s="2">
        <v>13</v>
      </c>
      <c r="K96" s="2">
        <f>J96*1.2</f>
        <v>15.6</v>
      </c>
      <c r="L96" s="2">
        <f>J96*N96</f>
        <v>39</v>
      </c>
      <c r="M96" s="2">
        <f>K96*N96</f>
        <v>46.8</v>
      </c>
      <c r="N96" s="5">
        <v>3</v>
      </c>
    </row>
    <row r="97" spans="1:14" x14ac:dyDescent="0.2">
      <c r="A97" t="s">
        <v>52</v>
      </c>
      <c r="B97" s="5">
        <f>J97/6</f>
        <v>1.8</v>
      </c>
      <c r="C97" s="2">
        <f>B97*1.2</f>
        <v>2.16</v>
      </c>
      <c r="D97" s="5">
        <f>L97/6</f>
        <v>6.3000000000000007</v>
      </c>
      <c r="E97" s="6">
        <f>D97*1.2</f>
        <v>7.5600000000000005</v>
      </c>
      <c r="F97" s="5">
        <v>4.1500000000000004</v>
      </c>
      <c r="G97" s="4">
        <f>B97*F97</f>
        <v>7.4700000000000006</v>
      </c>
      <c r="H97" s="4">
        <f>G97*1.2</f>
        <v>8.9640000000000004</v>
      </c>
      <c r="I97" s="2"/>
      <c r="J97" s="2">
        <v>10.8</v>
      </c>
      <c r="K97" s="2">
        <f>J97*1.2</f>
        <v>12.96</v>
      </c>
      <c r="L97" s="2">
        <f>J97*N97</f>
        <v>37.800000000000004</v>
      </c>
      <c r="M97" s="2">
        <f>K97*N97</f>
        <v>45.36</v>
      </c>
      <c r="N97" s="5">
        <v>3.5</v>
      </c>
    </row>
    <row r="98" spans="1:14" x14ac:dyDescent="0.2">
      <c r="A98" t="s">
        <v>38</v>
      </c>
      <c r="B98" s="5">
        <f>J98/6</f>
        <v>1.0333333333333334</v>
      </c>
      <c r="C98" s="2">
        <f>B98*1.2</f>
        <v>1.24</v>
      </c>
      <c r="D98" s="5">
        <f>L98/6</f>
        <v>4.2366666666666664</v>
      </c>
      <c r="E98" s="6">
        <f>D98*1.2</f>
        <v>5.0839999999999996</v>
      </c>
      <c r="F98" s="5">
        <v>4.5</v>
      </c>
      <c r="G98" s="4">
        <f>B98*F98</f>
        <v>4.6500000000000004</v>
      </c>
      <c r="H98" s="4">
        <f>G98*1.2</f>
        <v>5.58</v>
      </c>
      <c r="I98" s="2"/>
      <c r="J98" s="2">
        <v>6.2</v>
      </c>
      <c r="K98" s="2">
        <f>J98*1.2</f>
        <v>7.4399999999999995</v>
      </c>
      <c r="L98" s="2">
        <f>J98*N98</f>
        <v>25.419999999999998</v>
      </c>
      <c r="M98" s="2">
        <f>K98*N98</f>
        <v>30.503999999999994</v>
      </c>
      <c r="N98" s="5">
        <v>4.0999999999999996</v>
      </c>
    </row>
    <row r="99" spans="1:14" x14ac:dyDescent="0.2">
      <c r="A99" t="s">
        <v>43</v>
      </c>
      <c r="B99" s="5">
        <f>J99/6</f>
        <v>1.3333333333333333</v>
      </c>
      <c r="C99" s="2">
        <f>B99*1.2</f>
        <v>1.5999999999999999</v>
      </c>
      <c r="D99" s="5">
        <f>L99/6</f>
        <v>4.666666666666667</v>
      </c>
      <c r="E99" s="6">
        <f>D99*1.2</f>
        <v>5.6000000000000005</v>
      </c>
      <c r="F99" s="5">
        <v>4.4000000000000004</v>
      </c>
      <c r="G99" s="4">
        <f>B99*F99</f>
        <v>5.8666666666666671</v>
      </c>
      <c r="H99" s="4">
        <f>G99*1.2</f>
        <v>7.04</v>
      </c>
      <c r="I99" s="2"/>
      <c r="J99" s="2">
        <v>8</v>
      </c>
      <c r="K99" s="2">
        <f>J99*1.2</f>
        <v>9.6</v>
      </c>
      <c r="L99" s="2">
        <f>J99*N99</f>
        <v>28</v>
      </c>
      <c r="M99" s="2">
        <f>K99*N99</f>
        <v>33.6</v>
      </c>
      <c r="N99" s="5">
        <v>3.5</v>
      </c>
    </row>
    <row r="100" spans="1:14" x14ac:dyDescent="0.2">
      <c r="A100" t="s">
        <v>74</v>
      </c>
      <c r="B100" s="5">
        <f>J100/6</f>
        <v>1.0050000000000001</v>
      </c>
      <c r="C100" s="2">
        <f>B100*1.2</f>
        <v>1.2060000000000002</v>
      </c>
      <c r="D100" s="5">
        <f>L100/6</f>
        <v>4.1204999999999998</v>
      </c>
      <c r="E100" s="6">
        <f>D100*1.2</f>
        <v>4.9445999999999994</v>
      </c>
      <c r="F100" s="5">
        <v>5</v>
      </c>
      <c r="G100" s="4">
        <f>B100*F100</f>
        <v>5.0250000000000004</v>
      </c>
      <c r="H100" s="4">
        <f>G100*1.2</f>
        <v>6.03</v>
      </c>
      <c r="I100" s="2"/>
      <c r="J100" s="2">
        <f>5.7+0.33</f>
        <v>6.03</v>
      </c>
      <c r="K100" s="2">
        <f>J100*1.2</f>
        <v>7.2359999999999998</v>
      </c>
      <c r="L100" s="2">
        <f>J100*N100</f>
        <v>24.722999999999999</v>
      </c>
      <c r="M100" s="2">
        <f>K100*N100</f>
        <v>29.667599999999997</v>
      </c>
      <c r="N100" s="5">
        <v>4.0999999999999996</v>
      </c>
    </row>
    <row r="101" spans="1:14" x14ac:dyDescent="0.2">
      <c r="A101" t="s">
        <v>58</v>
      </c>
      <c r="B101" s="5">
        <f>J101/6</f>
        <v>1.3916666666666666</v>
      </c>
      <c r="C101" s="2">
        <f>B101*1.2</f>
        <v>1.67</v>
      </c>
      <c r="D101" s="5">
        <f>L101/6</f>
        <v>5.2883333333333331</v>
      </c>
      <c r="E101" s="6">
        <f>D101*1.2</f>
        <v>6.3459999999999992</v>
      </c>
      <c r="F101" s="5">
        <v>4.5</v>
      </c>
      <c r="G101" s="4">
        <f>B101*F101</f>
        <v>6.2624999999999993</v>
      </c>
      <c r="H101" s="4">
        <f>G101*1.2</f>
        <v>7.5149999999999988</v>
      </c>
      <c r="I101" s="2"/>
      <c r="J101" s="2">
        <v>8.35</v>
      </c>
      <c r="K101" s="2">
        <f>J101*1.2</f>
        <v>10.02</v>
      </c>
      <c r="L101" s="2">
        <f>J101*N101</f>
        <v>31.729999999999997</v>
      </c>
      <c r="M101" s="2">
        <f>K101*N101</f>
        <v>38.075999999999993</v>
      </c>
      <c r="N101" s="5">
        <v>3.8</v>
      </c>
    </row>
    <row r="102" spans="1:14" x14ac:dyDescent="0.2">
      <c r="A102" t="s">
        <v>61</v>
      </c>
      <c r="B102" s="5">
        <f>J102/6</f>
        <v>1.4333333333333333</v>
      </c>
      <c r="C102" s="2">
        <f>B102*1.2</f>
        <v>1.72</v>
      </c>
      <c r="D102" s="5">
        <f>L102/6</f>
        <v>5.7333333333333334</v>
      </c>
      <c r="E102" s="6">
        <f>D102*1.2</f>
        <v>6.88</v>
      </c>
      <c r="F102" s="5">
        <v>4</v>
      </c>
      <c r="G102" s="4">
        <f>B102*F102</f>
        <v>5.7333333333333334</v>
      </c>
      <c r="H102" s="4">
        <f>G102*1.2</f>
        <v>6.88</v>
      </c>
      <c r="I102" s="2"/>
      <c r="J102" s="2">
        <v>8.6</v>
      </c>
      <c r="K102" s="2">
        <f>J102*1.2</f>
        <v>10.319999999999999</v>
      </c>
      <c r="L102" s="2">
        <f>J102*N102</f>
        <v>34.4</v>
      </c>
      <c r="M102" s="2">
        <f>K102*N102</f>
        <v>41.279999999999994</v>
      </c>
      <c r="N102" s="5">
        <v>4</v>
      </c>
    </row>
    <row r="103" spans="1:14" x14ac:dyDescent="0.2">
      <c r="A103" t="s">
        <v>62</v>
      </c>
      <c r="B103" s="5">
        <f>J103/6</f>
        <v>2.0333333333333332</v>
      </c>
      <c r="C103" s="2">
        <f>B103*1.2</f>
        <v>2.44</v>
      </c>
      <c r="D103" s="5">
        <f>L103/6</f>
        <v>7.2183333333333328</v>
      </c>
      <c r="E103" s="6">
        <f>D103*1.2</f>
        <v>8.661999999999999</v>
      </c>
      <c r="F103" s="5">
        <v>3.8</v>
      </c>
      <c r="G103" s="4">
        <f>B103*F103</f>
        <v>7.7266666666666657</v>
      </c>
      <c r="H103" s="4">
        <f>G103*1.2</f>
        <v>9.2719999999999985</v>
      </c>
      <c r="I103" s="2"/>
      <c r="J103" s="2">
        <v>12.2</v>
      </c>
      <c r="K103" s="2">
        <f>J103*1.2</f>
        <v>14.639999999999999</v>
      </c>
      <c r="L103" s="2">
        <f>J103*N103</f>
        <v>43.309999999999995</v>
      </c>
      <c r="M103" s="2">
        <f>K103*N103</f>
        <v>51.971999999999994</v>
      </c>
      <c r="N103" s="5">
        <v>3.55</v>
      </c>
    </row>
    <row r="104" spans="1:14" x14ac:dyDescent="0.2">
      <c r="A104" t="s">
        <v>63</v>
      </c>
      <c r="B104" s="5">
        <f>J104/6</f>
        <v>1.6166666666666665</v>
      </c>
      <c r="C104" s="2">
        <f>B104*1.2</f>
        <v>1.9399999999999997</v>
      </c>
      <c r="D104" s="5">
        <f>L104/6</f>
        <v>6.1433333333333318</v>
      </c>
      <c r="E104" s="6">
        <f>D104*1.2</f>
        <v>7.3719999999999981</v>
      </c>
      <c r="F104" s="5">
        <v>4.5</v>
      </c>
      <c r="G104" s="4">
        <f>B104*F104</f>
        <v>7.2749999999999995</v>
      </c>
      <c r="H104" s="4">
        <f>G104*1.2</f>
        <v>8.7299999999999986</v>
      </c>
      <c r="I104" s="2"/>
      <c r="J104" s="2">
        <v>9.6999999999999993</v>
      </c>
      <c r="K104" s="2">
        <f>J104*1.2</f>
        <v>11.639999999999999</v>
      </c>
      <c r="L104" s="2">
        <f>J104*N104</f>
        <v>36.859999999999992</v>
      </c>
      <c r="M104" s="2">
        <f>K104*N104</f>
        <v>44.231999999999992</v>
      </c>
      <c r="N104" s="5">
        <v>3.8</v>
      </c>
    </row>
    <row r="105" spans="1:14" x14ac:dyDescent="0.2">
      <c r="A105" t="s">
        <v>64</v>
      </c>
      <c r="B105" s="5">
        <f>J105/6</f>
        <v>2.5166666666666666</v>
      </c>
      <c r="C105" s="2">
        <f>B105*1.2</f>
        <v>3.02</v>
      </c>
      <c r="D105" s="5">
        <f>L105/6</f>
        <v>8.8083333333333336</v>
      </c>
      <c r="E105" s="6">
        <f>D105*1.2</f>
        <v>10.57</v>
      </c>
      <c r="F105" s="5">
        <v>3</v>
      </c>
      <c r="G105" s="4">
        <f>B105*F105</f>
        <v>7.55</v>
      </c>
      <c r="H105" s="4">
        <f>G105*1.2</f>
        <v>9.0599999999999987</v>
      </c>
      <c r="I105" s="2"/>
      <c r="J105" s="2">
        <v>15.1</v>
      </c>
      <c r="K105" s="2">
        <f>J105*1.2</f>
        <v>18.119999999999997</v>
      </c>
      <c r="L105" s="2">
        <f>J105*N105</f>
        <v>52.85</v>
      </c>
      <c r="M105" s="2">
        <f>K105*N105</f>
        <v>63.419999999999987</v>
      </c>
      <c r="N105" s="5">
        <v>3.5</v>
      </c>
    </row>
    <row r="106" spans="1:14" x14ac:dyDescent="0.2">
      <c r="A106" t="s">
        <v>66</v>
      </c>
      <c r="B106" s="5">
        <f>J106/6</f>
        <v>4.4083333333333332</v>
      </c>
      <c r="C106" s="2">
        <f>B106*1.2</f>
        <v>5.29</v>
      </c>
      <c r="D106" s="5">
        <f>L106/6</f>
        <v>15.429166666666667</v>
      </c>
      <c r="E106" s="6">
        <f>D106*1.2</f>
        <v>18.515000000000001</v>
      </c>
      <c r="F106" s="5">
        <v>4.5</v>
      </c>
      <c r="G106" s="4">
        <f>B106*F106</f>
        <v>19.837499999999999</v>
      </c>
      <c r="H106" s="4">
        <f>G106*1.2</f>
        <v>23.804999999999996</v>
      </c>
      <c r="I106" s="2"/>
      <c r="J106" s="2">
        <v>26.45</v>
      </c>
      <c r="K106" s="2">
        <f>J106*1.2</f>
        <v>31.74</v>
      </c>
      <c r="L106" s="2">
        <f>J106*N106</f>
        <v>92.575000000000003</v>
      </c>
      <c r="M106" s="2">
        <f>K106*N106</f>
        <v>111.08999999999999</v>
      </c>
      <c r="N106" s="5">
        <v>3.5</v>
      </c>
    </row>
    <row r="107" spans="1:14" x14ac:dyDescent="0.2">
      <c r="B107" s="5"/>
      <c r="C107" s="2"/>
      <c r="D107" s="5"/>
      <c r="E107" s="6"/>
      <c r="F107" s="5"/>
      <c r="G107" s="4"/>
      <c r="H107" s="4"/>
      <c r="I107" s="2"/>
      <c r="J107" s="2"/>
      <c r="K107" s="2"/>
      <c r="L107" s="2"/>
      <c r="M107" s="2"/>
      <c r="N107" s="5"/>
    </row>
    <row r="108" spans="1:14" x14ac:dyDescent="0.2">
      <c r="A108" s="3" t="s">
        <v>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t="s">
        <v>69</v>
      </c>
      <c r="B109" s="5">
        <f>J109/6</f>
        <v>1.2083333333333333</v>
      </c>
      <c r="C109" s="2">
        <f>B109*1.2</f>
        <v>1.45</v>
      </c>
      <c r="D109" s="5">
        <f>L109/6</f>
        <v>4.229166666666667</v>
      </c>
      <c r="E109" s="6">
        <f>D109*1.2</f>
        <v>5.0750000000000002</v>
      </c>
      <c r="F109" s="5">
        <v>4.12</v>
      </c>
      <c r="G109" s="4">
        <f>B109*F109</f>
        <v>4.9783333333333335</v>
      </c>
      <c r="H109" s="4">
        <f>G109*1.2</f>
        <v>5.9740000000000002</v>
      </c>
      <c r="I109" s="2"/>
      <c r="J109" s="2">
        <f>6.3+0.95</f>
        <v>7.25</v>
      </c>
      <c r="K109" s="2">
        <f>J109*1.2</f>
        <v>8.6999999999999993</v>
      </c>
      <c r="L109" s="2">
        <f>J109*N109</f>
        <v>25.375</v>
      </c>
      <c r="M109" s="2">
        <f>K109*N109</f>
        <v>30.449999999999996</v>
      </c>
      <c r="N109" s="5">
        <v>3.5</v>
      </c>
    </row>
    <row r="110" spans="1:14" x14ac:dyDescent="0.2">
      <c r="A110" t="s">
        <v>67</v>
      </c>
      <c r="B110" s="5">
        <f>J110/6</f>
        <v>4.6916666666666664</v>
      </c>
      <c r="C110" s="2">
        <f>B110*1.2</f>
        <v>5.63</v>
      </c>
      <c r="D110" s="5">
        <f>L110/6</f>
        <v>12.198333333333332</v>
      </c>
      <c r="E110" s="6">
        <f>D110*1.2</f>
        <v>14.637999999999998</v>
      </c>
      <c r="F110" s="5">
        <v>6</v>
      </c>
      <c r="G110" s="4">
        <f>B110*F110</f>
        <v>28.15</v>
      </c>
      <c r="H110" s="4">
        <f>G110*1.2</f>
        <v>33.779999999999994</v>
      </c>
      <c r="I110" s="2"/>
      <c r="J110" s="2">
        <v>28.15</v>
      </c>
      <c r="K110" s="2">
        <f>J110*1.2</f>
        <v>33.779999999999994</v>
      </c>
      <c r="L110" s="2">
        <f>J110*N110</f>
        <v>73.19</v>
      </c>
      <c r="M110" s="2">
        <f>K110*N110</f>
        <v>87.827999999999989</v>
      </c>
      <c r="N110" s="5">
        <v>2.6</v>
      </c>
    </row>
    <row r="111" spans="1:14" x14ac:dyDescent="0.2">
      <c r="A111" t="s">
        <v>49</v>
      </c>
      <c r="B111" s="5">
        <f>J111/6</f>
        <v>1.325</v>
      </c>
      <c r="C111" s="2">
        <f>B111*1.2</f>
        <v>1.5899999999999999</v>
      </c>
      <c r="D111" s="5">
        <f>L111/6</f>
        <v>4.7567499999999994</v>
      </c>
      <c r="E111" s="6">
        <f>D111*1.2</f>
        <v>5.7080999999999991</v>
      </c>
      <c r="F111" s="5">
        <v>4.5</v>
      </c>
      <c r="G111" s="4">
        <f>B111*F111</f>
        <v>5.9624999999999995</v>
      </c>
      <c r="H111" s="4">
        <f>G111*1.2</f>
        <v>7.1549999999999994</v>
      </c>
      <c r="I111" s="2"/>
      <c r="J111" s="2">
        <v>7.95</v>
      </c>
      <c r="K111" s="2">
        <f>J111*1.2</f>
        <v>9.5399999999999991</v>
      </c>
      <c r="L111" s="2">
        <f>J111*N111</f>
        <v>28.540499999999998</v>
      </c>
      <c r="M111" s="2">
        <f>K111*N111</f>
        <v>34.248599999999996</v>
      </c>
      <c r="N111" s="5">
        <v>3.59</v>
      </c>
    </row>
    <row r="112" spans="1:14" x14ac:dyDescent="0.2">
      <c r="A112" t="s">
        <v>50</v>
      </c>
      <c r="B112" s="5">
        <f>J112/6</f>
        <v>1.1083333333333334</v>
      </c>
      <c r="C112" s="2">
        <f>B112*1.2</f>
        <v>1.33</v>
      </c>
      <c r="D112" s="5">
        <f>L112/6</f>
        <v>4.7658333333333331</v>
      </c>
      <c r="E112" s="6">
        <f>D112*1.2</f>
        <v>5.7189999999999994</v>
      </c>
      <c r="F112" s="5">
        <v>4.5</v>
      </c>
      <c r="G112" s="4">
        <f>B112*F112</f>
        <v>4.9875000000000007</v>
      </c>
      <c r="H112" s="4">
        <f>G112*1.2</f>
        <v>5.9850000000000003</v>
      </c>
      <c r="I112" s="2"/>
      <c r="J112" s="2">
        <v>6.65</v>
      </c>
      <c r="K112" s="2">
        <f>J112*1.2</f>
        <v>7.98</v>
      </c>
      <c r="L112" s="2">
        <f>J112*N112</f>
        <v>28.594999999999999</v>
      </c>
      <c r="M112" s="2">
        <f>K112*N112</f>
        <v>34.314</v>
      </c>
      <c r="N112" s="5">
        <v>4.3</v>
      </c>
    </row>
    <row r="113" spans="1:14" x14ac:dyDescent="0.2">
      <c r="A113" t="s">
        <v>72</v>
      </c>
      <c r="B113" s="5">
        <f>J113/6</f>
        <v>2.5</v>
      </c>
      <c r="C113" s="2">
        <f>B113*1.2</f>
        <v>3</v>
      </c>
      <c r="D113" s="5">
        <f>L113/6</f>
        <v>8.75</v>
      </c>
      <c r="E113" s="6">
        <f>D113*1.2</f>
        <v>10.5</v>
      </c>
      <c r="F113" s="5">
        <v>6</v>
      </c>
      <c r="G113" s="4">
        <f>B113*F113</f>
        <v>15</v>
      </c>
      <c r="H113" s="4">
        <f>G113*1.2</f>
        <v>18</v>
      </c>
      <c r="I113" s="2"/>
      <c r="J113" s="2">
        <v>15</v>
      </c>
      <c r="K113" s="2">
        <f>J113*1.2</f>
        <v>18</v>
      </c>
      <c r="L113" s="2">
        <f>J113*N113</f>
        <v>52.5</v>
      </c>
      <c r="M113" s="2">
        <f>K113*N113</f>
        <v>63</v>
      </c>
      <c r="N113" s="5">
        <v>3.5</v>
      </c>
    </row>
    <row r="114" spans="1:14" x14ac:dyDescent="0.2">
      <c r="A114" t="s">
        <v>57</v>
      </c>
      <c r="B114" s="5">
        <f>J114/6</f>
        <v>1.3416666666666668</v>
      </c>
      <c r="C114" s="2">
        <f>B114*1.2</f>
        <v>1.61</v>
      </c>
      <c r="D114" s="5">
        <f>L114/6</f>
        <v>5.0312500000000009</v>
      </c>
      <c r="E114" s="6">
        <f>D114*1.2</f>
        <v>6.0375000000000005</v>
      </c>
      <c r="F114" s="5">
        <v>4.2</v>
      </c>
      <c r="G114" s="4">
        <f>B114*F114</f>
        <v>5.6350000000000007</v>
      </c>
      <c r="H114" s="4">
        <f>G114*1.2</f>
        <v>6.7620000000000005</v>
      </c>
      <c r="I114" s="2"/>
      <c r="J114" s="2">
        <v>8.0500000000000007</v>
      </c>
      <c r="K114" s="2">
        <f>J114*1.2</f>
        <v>9.66</v>
      </c>
      <c r="L114" s="2">
        <f>J114*N114</f>
        <v>30.187500000000004</v>
      </c>
      <c r="M114" s="2">
        <f>K114*N114</f>
        <v>36.225000000000001</v>
      </c>
      <c r="N114" s="5">
        <v>3.75</v>
      </c>
    </row>
    <row r="115" spans="1:14" x14ac:dyDescent="0.2">
      <c r="A115" t="s">
        <v>70</v>
      </c>
      <c r="B115" s="5">
        <f>J115/6</f>
        <v>1.4166666666666667</v>
      </c>
      <c r="C115" s="2">
        <f>B115*1.2</f>
        <v>1.7</v>
      </c>
      <c r="D115" s="5">
        <f>L115/6</f>
        <v>5.666666666666667</v>
      </c>
      <c r="E115" s="6">
        <f>D115*1.2</f>
        <v>6.8</v>
      </c>
      <c r="F115" s="5">
        <v>4.8</v>
      </c>
      <c r="G115" s="4">
        <f>B115*F115</f>
        <v>6.8</v>
      </c>
      <c r="H115" s="4">
        <f>G115*1.2</f>
        <v>8.16</v>
      </c>
      <c r="I115" s="2"/>
      <c r="J115" s="2">
        <v>8.5</v>
      </c>
      <c r="K115" s="2">
        <f>J115*1.2</f>
        <v>10.199999999999999</v>
      </c>
      <c r="L115" s="2">
        <f>J115*N115</f>
        <v>34</v>
      </c>
      <c r="M115" s="2">
        <f>K115*N115</f>
        <v>40.799999999999997</v>
      </c>
      <c r="N115" s="5">
        <v>4</v>
      </c>
    </row>
    <row r="116" spans="1:14" x14ac:dyDescent="0.2">
      <c r="A116" t="s">
        <v>68</v>
      </c>
      <c r="B116" s="5">
        <f>J116/6</f>
        <v>2.1666666666666665</v>
      </c>
      <c r="C116" s="2">
        <f>B116*1.2</f>
        <v>2.5999999999999996</v>
      </c>
      <c r="D116" s="5">
        <f>L116/6</f>
        <v>9.6416666666666675</v>
      </c>
      <c r="E116" s="6">
        <f>D116*1.2</f>
        <v>11.57</v>
      </c>
      <c r="F116" s="5">
        <v>6</v>
      </c>
      <c r="G116" s="4">
        <f>B116*F116</f>
        <v>13</v>
      </c>
      <c r="H116" s="4">
        <f>G116*1.2</f>
        <v>15.6</v>
      </c>
      <c r="I116" s="2"/>
      <c r="J116" s="2">
        <v>13</v>
      </c>
      <c r="K116" s="2">
        <f>J116*1.2</f>
        <v>15.6</v>
      </c>
      <c r="L116" s="2">
        <f>J116*N116</f>
        <v>57.85</v>
      </c>
      <c r="M116" s="2">
        <f>K116*N116</f>
        <v>69.42</v>
      </c>
      <c r="N116" s="5">
        <v>4.45</v>
      </c>
    </row>
    <row r="117" spans="1:14" x14ac:dyDescent="0.2">
      <c r="A117" t="s">
        <v>51</v>
      </c>
      <c r="B117" s="5">
        <f>J117/6</f>
        <v>1.6166666666666665</v>
      </c>
      <c r="C117" s="2">
        <f>B117*1.2</f>
        <v>1.9399999999999997</v>
      </c>
      <c r="D117" s="5">
        <f>L117/6</f>
        <v>6.7091666666666674</v>
      </c>
      <c r="E117" s="6">
        <f>D117*1.2</f>
        <v>8.0510000000000002</v>
      </c>
      <c r="F117" s="5">
        <v>6</v>
      </c>
      <c r="G117" s="4">
        <f>B117*F117</f>
        <v>9.6999999999999993</v>
      </c>
      <c r="H117" s="4">
        <f>G117*1.2</f>
        <v>11.639999999999999</v>
      </c>
      <c r="I117" s="2"/>
      <c r="J117" s="2">
        <v>9.6999999999999993</v>
      </c>
      <c r="K117" s="2">
        <f>J117*1.2</f>
        <v>11.639999999999999</v>
      </c>
      <c r="L117" s="2">
        <f>J117*N117</f>
        <v>40.255000000000003</v>
      </c>
      <c r="M117" s="2">
        <f>K117*N117</f>
        <v>48.305999999999997</v>
      </c>
      <c r="N117" s="5">
        <v>4.1500000000000004</v>
      </c>
    </row>
    <row r="118" spans="1:14" x14ac:dyDescent="0.2">
      <c r="A118" t="s">
        <v>23</v>
      </c>
      <c r="B118" s="5">
        <f>J118/6</f>
        <v>1.4166666666666667</v>
      </c>
      <c r="C118" s="2">
        <f>B118*1.2</f>
        <v>1.7</v>
      </c>
      <c r="D118" s="5">
        <f>L118/6</f>
        <v>5.5249999999999995</v>
      </c>
      <c r="E118" s="6">
        <f>D118*1.2</f>
        <v>6.629999999999999</v>
      </c>
      <c r="F118" s="5">
        <v>4.7</v>
      </c>
      <c r="G118" s="4">
        <f>B118*F118</f>
        <v>6.6583333333333341</v>
      </c>
      <c r="H118" s="4">
        <f>G118*1.2</f>
        <v>7.99</v>
      </c>
      <c r="I118" s="2"/>
      <c r="J118" s="2">
        <v>8.5</v>
      </c>
      <c r="K118" s="2">
        <f>J118*1.2</f>
        <v>10.199999999999999</v>
      </c>
      <c r="L118" s="2">
        <f>J118*N118</f>
        <v>33.15</v>
      </c>
      <c r="M118" s="2">
        <f>K118*N118</f>
        <v>39.779999999999994</v>
      </c>
      <c r="N118" s="5">
        <v>3.9</v>
      </c>
    </row>
    <row r="119" spans="1:14" x14ac:dyDescent="0.2">
      <c r="A119" t="s">
        <v>24</v>
      </c>
      <c r="B119" s="5">
        <f>J119/6</f>
        <v>1.5583333333333333</v>
      </c>
      <c r="C119" s="2">
        <f>B119*1.2</f>
        <v>1.8699999999999999</v>
      </c>
      <c r="D119" s="5">
        <f>L119/6</f>
        <v>5.921666666666666</v>
      </c>
      <c r="E119" s="6">
        <f>D119*1.2</f>
        <v>7.105999999999999</v>
      </c>
      <c r="F119" s="5">
        <v>6</v>
      </c>
      <c r="G119" s="4">
        <f>B119*F119</f>
        <v>9.35</v>
      </c>
      <c r="H119" s="4">
        <f>G119*1.2</f>
        <v>11.219999999999999</v>
      </c>
      <c r="I119" s="2"/>
      <c r="J119" s="2">
        <v>9.35</v>
      </c>
      <c r="K119" s="2">
        <f>J119*1.2</f>
        <v>11.219999999999999</v>
      </c>
      <c r="L119" s="2">
        <f>J119*N119</f>
        <v>35.529999999999994</v>
      </c>
      <c r="M119" s="2">
        <f>K119*N119</f>
        <v>42.635999999999996</v>
      </c>
      <c r="N119" s="7">
        <v>3.8</v>
      </c>
    </row>
    <row r="120" spans="1:14" x14ac:dyDescent="0.2">
      <c r="A120" t="s">
        <v>39</v>
      </c>
      <c r="B120" s="5">
        <f>J120/6</f>
        <v>1.75</v>
      </c>
      <c r="C120" s="2">
        <f>B120*1.2</f>
        <v>2.1</v>
      </c>
      <c r="D120" s="5">
        <f>L120/6</f>
        <v>6.6499999999999995</v>
      </c>
      <c r="E120" s="6">
        <f>D120*1.2</f>
        <v>7.9799999999999986</v>
      </c>
      <c r="F120" s="5">
        <v>4</v>
      </c>
      <c r="G120" s="4">
        <f>B120*F120</f>
        <v>7</v>
      </c>
      <c r="H120" s="4">
        <f>G120*1.2</f>
        <v>8.4</v>
      </c>
      <c r="I120" s="2"/>
      <c r="J120" s="2">
        <v>10.5</v>
      </c>
      <c r="K120" s="2">
        <f>J120*1.2</f>
        <v>12.6</v>
      </c>
      <c r="L120" s="2">
        <f>J120*N120</f>
        <v>39.9</v>
      </c>
      <c r="M120" s="2">
        <f>K120*N120</f>
        <v>47.879999999999995</v>
      </c>
      <c r="N120" s="5">
        <v>3.8</v>
      </c>
    </row>
    <row r="121" spans="1:14" x14ac:dyDescent="0.2">
      <c r="A121" t="s">
        <v>42</v>
      </c>
      <c r="B121" s="5">
        <f>J121/6</f>
        <v>1.8</v>
      </c>
      <c r="C121" s="2">
        <f>B121*1.2</f>
        <v>2.16</v>
      </c>
      <c r="D121" s="5">
        <f>L121/6</f>
        <v>6.84</v>
      </c>
      <c r="E121" s="6">
        <f>D121*1.2</f>
        <v>8.2080000000000002</v>
      </c>
      <c r="F121" s="5">
        <v>4</v>
      </c>
      <c r="G121" s="4">
        <f>B121*F121</f>
        <v>7.2</v>
      </c>
      <c r="H121" s="4">
        <f>G121*1.2</f>
        <v>8.64</v>
      </c>
      <c r="I121" s="2"/>
      <c r="J121" s="2">
        <v>10.8</v>
      </c>
      <c r="K121" s="2">
        <f>J121*1.2</f>
        <v>12.96</v>
      </c>
      <c r="L121" s="2">
        <f>J121*N121</f>
        <v>41.04</v>
      </c>
      <c r="M121" s="2">
        <f>K121*N121</f>
        <v>49.247999999999998</v>
      </c>
      <c r="N121" s="5">
        <v>3.8</v>
      </c>
    </row>
    <row r="122" spans="1:14" x14ac:dyDescent="0.2">
      <c r="A122" t="s">
        <v>44</v>
      </c>
      <c r="B122" s="5">
        <f>J122/6</f>
        <v>1.7916666666666667</v>
      </c>
      <c r="C122" s="2">
        <f>B122*1.2</f>
        <v>2.15</v>
      </c>
      <c r="D122" s="5">
        <f>L122/6</f>
        <v>6.8083333333333336</v>
      </c>
      <c r="E122" s="6">
        <f>D122*1.2</f>
        <v>8.17</v>
      </c>
      <c r="F122" s="5">
        <v>6</v>
      </c>
      <c r="G122" s="4">
        <f>B122*F122</f>
        <v>10.75</v>
      </c>
      <c r="H122" s="4">
        <f>G122*1.2</f>
        <v>12.9</v>
      </c>
      <c r="I122" s="2"/>
      <c r="J122" s="2">
        <v>10.75</v>
      </c>
      <c r="K122" s="2">
        <f>J122*1.2</f>
        <v>12.9</v>
      </c>
      <c r="L122" s="2">
        <f>J122*N122</f>
        <v>40.85</v>
      </c>
      <c r="M122" s="2">
        <f>K122*N122</f>
        <v>49.019999999999996</v>
      </c>
      <c r="N122" s="5">
        <v>3.8</v>
      </c>
    </row>
    <row r="123" spans="1:14" x14ac:dyDescent="0.2">
      <c r="A123" t="s">
        <v>45</v>
      </c>
      <c r="B123" s="5">
        <f>J123/6</f>
        <v>2.8333333333333335</v>
      </c>
      <c r="C123" s="2">
        <f>B123*1.2</f>
        <v>3.4</v>
      </c>
      <c r="D123" s="5">
        <f>L123/6</f>
        <v>9.9166666666666661</v>
      </c>
      <c r="E123" s="6">
        <f>D123*1.2</f>
        <v>11.899999999999999</v>
      </c>
      <c r="F123" s="5">
        <v>6</v>
      </c>
      <c r="G123" s="4">
        <f>B123*F123</f>
        <v>17</v>
      </c>
      <c r="H123" s="4">
        <f>G123*1.2</f>
        <v>20.399999999999999</v>
      </c>
      <c r="I123" s="2"/>
      <c r="J123" s="2">
        <v>17</v>
      </c>
      <c r="K123" s="2">
        <f>J123*1.2</f>
        <v>20.399999999999999</v>
      </c>
      <c r="L123" s="2">
        <f>J123*N123</f>
        <v>59.5</v>
      </c>
      <c r="M123" s="2">
        <f>K123*N123</f>
        <v>71.399999999999991</v>
      </c>
      <c r="N123" s="5">
        <v>3.5</v>
      </c>
    </row>
    <row r="124" spans="1:14" x14ac:dyDescent="0.2">
      <c r="A124" t="s">
        <v>54</v>
      </c>
      <c r="B124" s="5">
        <f>J124/6</f>
        <v>2.1833333333333331</v>
      </c>
      <c r="C124" s="2">
        <f>B124*1.2</f>
        <v>2.6199999999999997</v>
      </c>
      <c r="D124" s="5">
        <f>L124/6</f>
        <v>8.2966666666666651</v>
      </c>
      <c r="E124" s="6">
        <f>D124*1.2</f>
        <v>9.9559999999999977</v>
      </c>
      <c r="F124" s="5">
        <v>4</v>
      </c>
      <c r="G124" s="4">
        <f>B124*F124</f>
        <v>8.7333333333333325</v>
      </c>
      <c r="H124" s="4">
        <f>G124*1.2</f>
        <v>10.479999999999999</v>
      </c>
      <c r="I124" s="2"/>
      <c r="J124" s="2">
        <v>13.1</v>
      </c>
      <c r="K124" s="2">
        <f>J124*1.2</f>
        <v>15.719999999999999</v>
      </c>
      <c r="L124" s="2">
        <f>J124*N124</f>
        <v>49.779999999999994</v>
      </c>
      <c r="M124" s="2">
        <f>K124*N124</f>
        <v>59.73599999999999</v>
      </c>
      <c r="N124" s="5">
        <v>3.8</v>
      </c>
    </row>
    <row r="125" spans="1:14" x14ac:dyDescent="0.2">
      <c r="A125" t="s">
        <v>55</v>
      </c>
      <c r="B125" s="5">
        <f>J125/6</f>
        <v>2.4166666666666665</v>
      </c>
      <c r="C125" s="2">
        <f>B125*1.2</f>
        <v>2.9</v>
      </c>
      <c r="D125" s="5">
        <f>L125/6</f>
        <v>9.1833333333333318</v>
      </c>
      <c r="E125" s="6">
        <f>D125*1.2</f>
        <v>11.019999999999998</v>
      </c>
      <c r="F125" s="5">
        <v>4</v>
      </c>
      <c r="G125" s="4">
        <f>B125*F125</f>
        <v>9.6666666666666661</v>
      </c>
      <c r="H125" s="4">
        <f>G125*1.2</f>
        <v>11.6</v>
      </c>
      <c r="I125" s="2"/>
      <c r="J125" s="2">
        <v>14.5</v>
      </c>
      <c r="K125" s="2">
        <f>J125*1.2</f>
        <v>17.399999999999999</v>
      </c>
      <c r="L125" s="2">
        <f>J125*N125</f>
        <v>55.099999999999994</v>
      </c>
      <c r="M125" s="2">
        <f>K125*N125</f>
        <v>66.11999999999999</v>
      </c>
      <c r="N125" s="5">
        <v>3.8</v>
      </c>
    </row>
    <row r="126" spans="1:14" x14ac:dyDescent="0.2">
      <c r="A126" t="s">
        <v>56</v>
      </c>
      <c r="B126" s="5">
        <f>J126/6</f>
        <v>1.6166666666666665</v>
      </c>
      <c r="C126" s="2">
        <f>B126*1.2</f>
        <v>1.9399999999999997</v>
      </c>
      <c r="D126" s="5">
        <f>L126/6</f>
        <v>6.4666666666666659</v>
      </c>
      <c r="E126" s="6">
        <f>D126*1.2</f>
        <v>7.7599999999999989</v>
      </c>
      <c r="F126" s="5">
        <v>4</v>
      </c>
      <c r="G126" s="4">
        <f>B126*F126</f>
        <v>6.4666666666666659</v>
      </c>
      <c r="H126" s="4">
        <f>G126*1.2</f>
        <v>7.7599999999999989</v>
      </c>
      <c r="I126" s="2"/>
      <c r="J126" s="2">
        <v>9.6999999999999993</v>
      </c>
      <c r="K126" s="2">
        <f>J126*1.2</f>
        <v>11.639999999999999</v>
      </c>
      <c r="L126" s="2">
        <f>J126*N126</f>
        <v>38.799999999999997</v>
      </c>
      <c r="M126" s="2">
        <f>K126*N126</f>
        <v>46.559999999999995</v>
      </c>
      <c r="N126" s="5">
        <v>4</v>
      </c>
    </row>
    <row r="127" spans="1:14" x14ac:dyDescent="0.2">
      <c r="A127" t="s">
        <v>53</v>
      </c>
      <c r="B127" s="5">
        <f>J127/6</f>
        <v>2.4499999999999997</v>
      </c>
      <c r="C127" s="2">
        <f>B127*1.2</f>
        <v>2.9399999999999995</v>
      </c>
      <c r="D127" s="5">
        <f>L127/6</f>
        <v>9.0649999999999995</v>
      </c>
      <c r="E127" s="6">
        <f>D127*1.2</f>
        <v>10.877999999999998</v>
      </c>
      <c r="F127" s="5">
        <v>5</v>
      </c>
      <c r="G127" s="4">
        <f>B127*F127</f>
        <v>12.249999999999998</v>
      </c>
      <c r="H127" s="4">
        <f>G127*1.2</f>
        <v>14.699999999999998</v>
      </c>
      <c r="I127" s="2"/>
      <c r="J127" s="2">
        <v>14.7</v>
      </c>
      <c r="K127" s="2">
        <f>J127*1.2</f>
        <v>17.639999999999997</v>
      </c>
      <c r="L127" s="2">
        <f>J127*N127</f>
        <v>54.39</v>
      </c>
      <c r="M127" s="2">
        <f>K127*N127</f>
        <v>65.267999999999986</v>
      </c>
      <c r="N127" s="5">
        <v>3.7</v>
      </c>
    </row>
    <row r="128" spans="1:14" x14ac:dyDescent="0.2">
      <c r="B128" s="5"/>
      <c r="C128" s="2"/>
      <c r="D128" s="2"/>
      <c r="E128" s="2"/>
      <c r="F128" s="5"/>
      <c r="G128" s="2"/>
      <c r="H128" s="2"/>
      <c r="I128" s="2"/>
      <c r="J128" s="2"/>
      <c r="K128" s="2"/>
      <c r="L128" s="2"/>
      <c r="M128" s="2"/>
      <c r="N128" s="2"/>
    </row>
    <row r="129" spans="1:14" x14ac:dyDescent="0.2">
      <c r="A129" s="3" t="s">
        <v>14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">
      <c r="A130" t="s">
        <v>46</v>
      </c>
      <c r="B130" s="5">
        <f>J130/6</f>
        <v>2.85</v>
      </c>
      <c r="C130" s="2">
        <f>B130*1.2</f>
        <v>3.42</v>
      </c>
      <c r="D130" s="5">
        <f>L130/6</f>
        <v>11.4</v>
      </c>
      <c r="E130" s="6">
        <f>D130*1.2</f>
        <v>13.68</v>
      </c>
      <c r="F130" s="5">
        <v>4</v>
      </c>
      <c r="G130" s="4">
        <f>B130*F130</f>
        <v>11.4</v>
      </c>
      <c r="H130" s="4">
        <f>G130*1.2</f>
        <v>13.68</v>
      </c>
      <c r="I130" s="2"/>
      <c r="J130" s="2">
        <v>17.100000000000001</v>
      </c>
      <c r="K130" s="2">
        <f>J130*1.2</f>
        <v>20.52</v>
      </c>
      <c r="L130" s="2">
        <f>J130*N130</f>
        <v>68.400000000000006</v>
      </c>
      <c r="M130" s="2">
        <f>K130*N130</f>
        <v>82.08</v>
      </c>
      <c r="N130" s="5">
        <v>4</v>
      </c>
    </row>
    <row r="131" spans="1:14" x14ac:dyDescent="0.2">
      <c r="A131" t="s">
        <v>47</v>
      </c>
      <c r="B131" s="5">
        <f>J131/6</f>
        <v>1.8166666666666667</v>
      </c>
      <c r="C131" s="2">
        <f>B131*1.2</f>
        <v>2.1799999999999997</v>
      </c>
      <c r="D131" s="5">
        <f>L131/6</f>
        <v>6.267500000000001</v>
      </c>
      <c r="E131" s="6">
        <f>D131*1.2</f>
        <v>7.5210000000000008</v>
      </c>
      <c r="F131" s="5">
        <v>4</v>
      </c>
      <c r="G131" s="4">
        <f>B131*F131</f>
        <v>7.2666666666666666</v>
      </c>
      <c r="H131" s="4">
        <f>G131*1.2</f>
        <v>8.7199999999999989</v>
      </c>
      <c r="I131" s="2"/>
      <c r="J131" s="2">
        <v>10.9</v>
      </c>
      <c r="K131" s="2">
        <f>J131*1.2</f>
        <v>13.08</v>
      </c>
      <c r="L131" s="2">
        <f>J131*N131</f>
        <v>37.605000000000004</v>
      </c>
      <c r="M131" s="2">
        <f>K131*N131</f>
        <v>45.126000000000005</v>
      </c>
      <c r="N131" s="5">
        <v>3.45</v>
      </c>
    </row>
    <row r="132" spans="1:14" x14ac:dyDescent="0.2">
      <c r="A132" t="s">
        <v>73</v>
      </c>
      <c r="B132" s="5">
        <f>J132/6</f>
        <v>1.1683333333333332</v>
      </c>
      <c r="C132" s="2">
        <f>B132*1.2</f>
        <v>1.4019999999999999</v>
      </c>
      <c r="D132" s="5">
        <f>L132/6</f>
        <v>4.6733333333333329</v>
      </c>
      <c r="E132" s="6">
        <f>D132*1.2</f>
        <v>5.6079999999999997</v>
      </c>
      <c r="F132" s="5">
        <v>5</v>
      </c>
      <c r="G132" s="4">
        <f>B132*F132</f>
        <v>5.8416666666666659</v>
      </c>
      <c r="H132" s="4">
        <f>G132*1.2</f>
        <v>7.0099999999999989</v>
      </c>
      <c r="I132" s="2"/>
      <c r="J132" s="2">
        <v>7.01</v>
      </c>
      <c r="K132" s="2">
        <f>J132*1.2</f>
        <v>8.411999999999999</v>
      </c>
      <c r="L132" s="2">
        <f>J132*N132</f>
        <v>28.04</v>
      </c>
      <c r="M132" s="2">
        <f>K132*N132</f>
        <v>33.647999999999996</v>
      </c>
      <c r="N132" s="5">
        <v>4</v>
      </c>
    </row>
    <row r="133" spans="1:14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">
      <c r="A134" s="3" t="s">
        <v>16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t="s">
        <v>17</v>
      </c>
      <c r="B135" s="5">
        <f>J135/6</f>
        <v>1.7750000000000001</v>
      </c>
      <c r="C135" s="2">
        <f>B135*1.2</f>
        <v>2.13</v>
      </c>
      <c r="D135" s="5">
        <f>L135/6</f>
        <v>6.2124999999999995</v>
      </c>
      <c r="E135" s="6">
        <f>D135*1.2</f>
        <v>7.4549999999999992</v>
      </c>
      <c r="F135" s="5">
        <v>6</v>
      </c>
      <c r="G135" s="4">
        <f>B135*F135</f>
        <v>10.65</v>
      </c>
      <c r="H135" s="4">
        <f>G135*1.2</f>
        <v>12.78</v>
      </c>
      <c r="I135" s="2"/>
      <c r="J135" s="2">
        <v>10.65</v>
      </c>
      <c r="K135" s="2">
        <f>J135*1.2</f>
        <v>12.78</v>
      </c>
      <c r="L135" s="2">
        <f>J135*N135</f>
        <v>37.274999999999999</v>
      </c>
      <c r="M135" s="2">
        <f>K135*N135</f>
        <v>44.73</v>
      </c>
      <c r="N135" s="5">
        <v>3.5</v>
      </c>
    </row>
    <row r="136" spans="1:14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3" t="s">
        <v>18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t="s">
        <v>48</v>
      </c>
      <c r="B138" s="5">
        <f>J138/6</f>
        <v>1.6333333333333335</v>
      </c>
      <c r="C138" s="2">
        <f>B138*1.2</f>
        <v>1.9600000000000002</v>
      </c>
      <c r="D138" s="5">
        <f>L138/6</f>
        <v>6.86</v>
      </c>
      <c r="E138" s="6">
        <f>D138*1.2</f>
        <v>8.2319999999999993</v>
      </c>
      <c r="F138" s="5">
        <v>6</v>
      </c>
      <c r="G138" s="4">
        <f>B138*F138</f>
        <v>9.8000000000000007</v>
      </c>
      <c r="H138" s="4">
        <f>G138*1.2</f>
        <v>11.76</v>
      </c>
      <c r="I138" s="2"/>
      <c r="J138" s="2">
        <v>9.8000000000000007</v>
      </c>
      <c r="K138" s="2">
        <f>J138*1.2</f>
        <v>11.76</v>
      </c>
      <c r="L138" s="2">
        <f>J138*N138</f>
        <v>41.160000000000004</v>
      </c>
      <c r="M138" s="2">
        <f>K138*N138</f>
        <v>49.392000000000003</v>
      </c>
      <c r="N138" s="5">
        <v>4.2</v>
      </c>
    </row>
    <row r="139" spans="1:14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3" t="s">
        <v>20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t="s">
        <v>65</v>
      </c>
      <c r="B141" s="5">
        <f>J141/6</f>
        <v>1.075</v>
      </c>
      <c r="C141" s="2">
        <f>B141*1.2</f>
        <v>1.2899999999999998</v>
      </c>
      <c r="D141" s="5">
        <f>L141/6</f>
        <v>4.3</v>
      </c>
      <c r="E141" s="6">
        <f>D141*1.2</f>
        <v>5.1599999999999993</v>
      </c>
      <c r="F141" s="5">
        <v>6</v>
      </c>
      <c r="G141" s="4">
        <f>B141*F141</f>
        <v>6.4499999999999993</v>
      </c>
      <c r="H141" s="4">
        <f>G141*1.2</f>
        <v>7.7399999999999984</v>
      </c>
      <c r="I141" s="2"/>
      <c r="J141" s="2">
        <v>6.45</v>
      </c>
      <c r="K141" s="2">
        <f>J141*1.2</f>
        <v>7.74</v>
      </c>
      <c r="L141" s="2">
        <f>J141*N141</f>
        <v>25.8</v>
      </c>
      <c r="M141" s="2">
        <f>K141*N141</f>
        <v>30.96</v>
      </c>
      <c r="N141" s="5">
        <v>4</v>
      </c>
    </row>
  </sheetData>
  <autoFilter ref="A28:G28" xr:uid="{C411A96D-3EB2-E640-84A5-541810819577}"/>
  <mergeCells count="4">
    <mergeCell ref="J2:N2"/>
    <mergeCell ref="B2:H2"/>
    <mergeCell ref="B91:H91"/>
    <mergeCell ref="J91:N9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Actuels </vt:lpstr>
      <vt:lpstr>Vins Historique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giorgis</dc:creator>
  <cp:lastModifiedBy>Léo Giorgis</cp:lastModifiedBy>
  <cp:lastPrinted>2025-04-30T16:31:25Z</cp:lastPrinted>
  <dcterms:created xsi:type="dcterms:W3CDTF">2024-04-18T09:28:51Z</dcterms:created>
  <dcterms:modified xsi:type="dcterms:W3CDTF">2025-07-14T16:39:52Z</dcterms:modified>
</cp:coreProperties>
</file>