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angi/Desktop/Stocks boissons /"/>
    </mc:Choice>
  </mc:AlternateContent>
  <xr:revisionPtr revIDLastSave="0" documentId="13_ncr:1_{448C33E3-4D34-814F-B610-C2C4799E4E92}" xr6:coauthVersionLast="47" xr6:coauthVersionMax="47" xr10:uidLastSave="{00000000-0000-0000-0000-000000000000}"/>
  <bookViews>
    <workbookView xWindow="4120" yWindow="1620" windowWidth="27640" windowHeight="16940" activeTab="1" xr2:uid="{835FD02B-F38A-AD4D-8B1E-69EE541B482A}"/>
  </bookViews>
  <sheets>
    <sheet name="Stocks et prix " sheetId="1" r:id="rId1"/>
    <sheet name="Dispatch &amp; comman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2" l="1"/>
  <c r="E64" i="2"/>
  <c r="K36" i="2"/>
  <c r="K29" i="2"/>
  <c r="K30" i="2"/>
  <c r="K31" i="2"/>
  <c r="K32" i="2"/>
  <c r="K28" i="2"/>
  <c r="E60" i="2"/>
  <c r="E59" i="2"/>
  <c r="E58" i="2"/>
  <c r="E55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4" i="2"/>
  <c r="C77" i="2"/>
  <c r="D77" i="2" s="1"/>
  <c r="C76" i="2"/>
  <c r="D76" i="2" s="1"/>
  <c r="C75" i="2"/>
  <c r="D75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D27" i="1" l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4" i="1"/>
  <c r="D25" i="1"/>
  <c r="D26" i="1"/>
  <c r="D18" i="1"/>
  <c r="D17" i="1"/>
  <c r="D16" i="1"/>
  <c r="D15" i="1"/>
  <c r="D14" i="1"/>
  <c r="D12" i="1"/>
  <c r="D11" i="1"/>
  <c r="D9" i="1" l="1"/>
  <c r="D48" i="1"/>
  <c r="D60" i="1"/>
  <c r="D19" i="1"/>
  <c r="I53" i="1"/>
  <c r="I48" i="1"/>
  <c r="I73" i="1"/>
  <c r="I72" i="1"/>
  <c r="I71" i="1"/>
  <c r="I70" i="1"/>
  <c r="I69" i="1"/>
  <c r="I67" i="1"/>
  <c r="I66" i="1"/>
  <c r="C73" i="1"/>
  <c r="D73" i="1" s="1"/>
  <c r="I65" i="1"/>
  <c r="C72" i="1"/>
  <c r="D72" i="1" s="1"/>
  <c r="I64" i="1"/>
  <c r="C71" i="1"/>
  <c r="D71" i="1" s="1"/>
  <c r="I63" i="1"/>
  <c r="I62" i="1"/>
  <c r="C69" i="1"/>
  <c r="D69" i="1" s="1"/>
  <c r="C68" i="1"/>
  <c r="D68" i="1" s="1"/>
  <c r="I61" i="1"/>
  <c r="C67" i="1"/>
  <c r="D67" i="1" s="1"/>
  <c r="I60" i="1"/>
  <c r="C66" i="1"/>
  <c r="D66" i="1" s="1"/>
  <c r="C65" i="1"/>
  <c r="D65" i="1" s="1"/>
  <c r="C64" i="1"/>
  <c r="D64" i="1" s="1"/>
  <c r="I58" i="1"/>
  <c r="I57" i="1"/>
  <c r="I56" i="1"/>
  <c r="I55" i="1"/>
  <c r="D59" i="1"/>
  <c r="I54" i="1"/>
  <c r="I52" i="1"/>
  <c r="I51" i="1"/>
  <c r="I50" i="1"/>
  <c r="D56" i="1"/>
  <c r="I49" i="1"/>
  <c r="D55" i="1"/>
  <c r="I47" i="1"/>
  <c r="D54" i="1"/>
  <c r="I46" i="1"/>
  <c r="I45" i="1"/>
  <c r="I42" i="1"/>
  <c r="I41" i="1"/>
  <c r="D51" i="1"/>
  <c r="I40" i="1"/>
  <c r="I38" i="1"/>
  <c r="I37" i="1"/>
  <c r="D47" i="1"/>
  <c r="I36" i="1"/>
  <c r="D46" i="1"/>
  <c r="I35" i="1"/>
  <c r="I32" i="1"/>
  <c r="I31" i="1"/>
  <c r="I30" i="1"/>
  <c r="I29" i="1"/>
  <c r="I28" i="1"/>
  <c r="I23" i="1"/>
  <c r="I22" i="1"/>
  <c r="I21" i="1"/>
  <c r="I20" i="1"/>
  <c r="I19" i="1"/>
  <c r="I18" i="1"/>
  <c r="D23" i="1"/>
  <c r="I17" i="1"/>
  <c r="I16" i="1"/>
  <c r="I15" i="1"/>
  <c r="D20" i="1"/>
  <c r="I14" i="1"/>
  <c r="D7" i="1"/>
  <c r="I13" i="1"/>
  <c r="I12" i="1"/>
  <c r="D13" i="1"/>
  <c r="I11" i="1"/>
  <c r="D3" i="1"/>
  <c r="I10" i="1"/>
  <c r="I9" i="1"/>
  <c r="D4" i="1"/>
  <c r="I8" i="1"/>
  <c r="D6" i="1"/>
  <c r="I7" i="1"/>
  <c r="D5" i="1"/>
  <c r="I6" i="1"/>
  <c r="I5" i="1"/>
  <c r="I4" i="1"/>
  <c r="D10" i="1"/>
  <c r="I3" i="1"/>
  <c r="D8" i="1"/>
</calcChain>
</file>

<file path=xl/sharedStrings.xml><?xml version="1.0" encoding="utf-8"?>
<sst xmlns="http://schemas.openxmlformats.org/spreadsheetml/2006/main" count="295" uniqueCount="149">
  <si>
    <t xml:space="preserve">Quantité </t>
  </si>
  <si>
    <t>Prix HT</t>
  </si>
  <si>
    <t xml:space="preserve">Valeur totale </t>
  </si>
  <si>
    <t xml:space="preserve">Blancs </t>
  </si>
  <si>
    <t xml:space="preserve">Softs </t>
  </si>
  <si>
    <t xml:space="preserve">Petit germain </t>
  </si>
  <si>
    <t>Abatilles plate 75cl</t>
  </si>
  <si>
    <t xml:space="preserve">Chablis  </t>
  </si>
  <si>
    <t>Abatilles pétillante 75cl</t>
  </si>
  <si>
    <t xml:space="preserve">Abatilles pétillates 33cl </t>
  </si>
  <si>
    <t>Inspirations</t>
  </si>
  <si>
    <t>Abatilles plates 33cl</t>
  </si>
  <si>
    <t xml:space="preserve">Entre amis </t>
  </si>
  <si>
    <t xml:space="preserve">Perrier cannette 33cl </t>
  </si>
  <si>
    <t>Douceur de vignes</t>
  </si>
  <si>
    <t xml:space="preserve">Coca </t>
  </si>
  <si>
    <t xml:space="preserve">Maru Maru </t>
  </si>
  <si>
    <t xml:space="preserve">Coca Zéro </t>
  </si>
  <si>
    <t>Bière 0°</t>
  </si>
  <si>
    <t xml:space="preserve">Fleur de sel </t>
  </si>
  <si>
    <t>La French Tonic</t>
  </si>
  <si>
    <t>Mille Blanc</t>
  </si>
  <si>
    <t>La French Ginger beer</t>
  </si>
  <si>
    <t xml:space="preserve">Limonade Angeline </t>
  </si>
  <si>
    <t xml:space="preserve">Marestel </t>
  </si>
  <si>
    <t xml:space="preserve">Charitea Black </t>
  </si>
  <si>
    <t xml:space="preserve">Condrieu </t>
  </si>
  <si>
    <t>Jus pomme</t>
  </si>
  <si>
    <t>Jus abricot</t>
  </si>
  <si>
    <t xml:space="preserve">Rouges </t>
  </si>
  <si>
    <t xml:space="preserve">Jus tomate </t>
  </si>
  <si>
    <t xml:space="preserve">Coteaux Bourguignons </t>
  </si>
  <si>
    <t xml:space="preserve">Jus poire </t>
  </si>
  <si>
    <t xml:space="preserve">Beaune 1er cru </t>
  </si>
  <si>
    <t>Jus orange</t>
  </si>
  <si>
    <t>Kombucha</t>
  </si>
  <si>
    <t xml:space="preserve">3 pères </t>
  </si>
  <si>
    <t>Monin sirop sucre de Cannes</t>
  </si>
  <si>
    <t xml:space="preserve">Café  </t>
  </si>
  <si>
    <t xml:space="preserve">Clef de mille </t>
  </si>
  <si>
    <t>Café déca</t>
  </si>
  <si>
    <t xml:space="preserve">Saint lucide </t>
  </si>
  <si>
    <t xml:space="preserve">Célésitne </t>
  </si>
  <si>
    <t>Monin sirop pêche</t>
  </si>
  <si>
    <t xml:space="preserve">Monin sirop fraise </t>
  </si>
  <si>
    <t xml:space="preserve">Monin sirop menthe </t>
  </si>
  <si>
    <t xml:space="preserve">Monin sirp grenadine </t>
  </si>
  <si>
    <t xml:space="preserve">Brouilly Elixir </t>
  </si>
  <si>
    <t xml:space="preserve">Monin sirop citron </t>
  </si>
  <si>
    <t xml:space="preserve">Le Jeune Homme </t>
  </si>
  <si>
    <t>Alcools</t>
  </si>
  <si>
    <t>Blonde 30L</t>
  </si>
  <si>
    <t xml:space="preserve">Cuvée Léonard </t>
  </si>
  <si>
    <t>IPA 20L</t>
  </si>
  <si>
    <t xml:space="preserve">Pomerol </t>
  </si>
  <si>
    <t>Prosseco</t>
  </si>
  <si>
    <t>Cuvée des Lyres</t>
  </si>
  <si>
    <t xml:space="preserve">Cidre </t>
  </si>
  <si>
    <t xml:space="preserve">Orange </t>
  </si>
  <si>
    <t>Vodka</t>
  </si>
  <si>
    <t xml:space="preserve">Pépin - Coucou Orange </t>
  </si>
  <si>
    <t xml:space="preserve">Gin </t>
  </si>
  <si>
    <t xml:space="preserve"> </t>
  </si>
  <si>
    <t xml:space="preserve">Les bulles </t>
  </si>
  <si>
    <t xml:space="preserve">Rhum Ron plantation </t>
  </si>
  <si>
    <t xml:space="preserve">Liqueur Saint Germain </t>
  </si>
  <si>
    <t xml:space="preserve">Champagne </t>
  </si>
  <si>
    <t xml:space="preserve">Martini rosso </t>
  </si>
  <si>
    <t xml:space="preserve">Pet Nat </t>
  </si>
  <si>
    <t xml:space="preserve">Campari </t>
  </si>
  <si>
    <t xml:space="preserve">1/2 bouteille </t>
  </si>
  <si>
    <t>Aperol</t>
  </si>
  <si>
    <t xml:space="preserve">Pastis </t>
  </si>
  <si>
    <t xml:space="preserve">Rosés </t>
  </si>
  <si>
    <t>Amaretto +</t>
  </si>
  <si>
    <t>Amaretto -</t>
  </si>
  <si>
    <t xml:space="preserve">Léoube </t>
  </si>
  <si>
    <t>Limoncello +</t>
  </si>
  <si>
    <t xml:space="preserve">Limoncello - </t>
  </si>
  <si>
    <t xml:space="preserve">Chartreuse jaune </t>
  </si>
  <si>
    <t xml:space="preserve">Thés &amp; infusions </t>
  </si>
  <si>
    <t xml:space="preserve">Chartreuse verte </t>
  </si>
  <si>
    <t xml:space="preserve">Thés </t>
  </si>
  <si>
    <t>Darjeling</t>
  </si>
  <si>
    <t xml:space="preserve">Ceylan </t>
  </si>
  <si>
    <t xml:space="preserve">Earl Grey </t>
  </si>
  <si>
    <t>Edv Poire</t>
  </si>
  <si>
    <t xml:space="preserve">Jardin bleu </t>
  </si>
  <si>
    <t xml:space="preserve">Edv prune </t>
  </si>
  <si>
    <t xml:space="preserve">Vert menthe </t>
  </si>
  <si>
    <t xml:space="preserve">Smokey lapsang </t>
  </si>
  <si>
    <t xml:space="preserve">Cognac </t>
  </si>
  <si>
    <t>Infusions</t>
  </si>
  <si>
    <t xml:space="preserve">Weller </t>
  </si>
  <si>
    <t>Camomille</t>
  </si>
  <si>
    <t xml:space="preserve">Whisky Glen Moray </t>
  </si>
  <si>
    <t xml:space="preserve">Tilleul </t>
  </si>
  <si>
    <t>Calvados Drouin</t>
  </si>
  <si>
    <t xml:space="preserve">Verveine </t>
  </si>
  <si>
    <t xml:space="preserve">Saint James ambré </t>
  </si>
  <si>
    <t>Menthe Pastille</t>
  </si>
  <si>
    <t xml:space="preserve">Crème mûre </t>
  </si>
  <si>
    <t xml:space="preserve">Crème cassis </t>
  </si>
  <si>
    <t>Crème pêche</t>
  </si>
  <si>
    <t>Suze</t>
  </si>
  <si>
    <t xml:space="preserve">Picon </t>
  </si>
  <si>
    <t xml:space="preserve">Martini bianco </t>
  </si>
  <si>
    <t>Amaretto bianco</t>
  </si>
  <si>
    <t>Old nick</t>
  </si>
  <si>
    <t xml:space="preserve">Porto </t>
  </si>
  <si>
    <t xml:space="preserve">Saint-Véran </t>
  </si>
  <si>
    <t xml:space="preserve">Macon-Chaintré </t>
  </si>
  <si>
    <t>Beaujolais Origines</t>
  </si>
  <si>
    <t xml:space="preserve">Cheverny - Tradition </t>
  </si>
  <si>
    <t xml:space="preserve">Saumur - Lena </t>
  </si>
  <si>
    <t xml:space="preserve">Pouilly fumé </t>
  </si>
  <si>
    <t xml:space="preserve">Sancerre </t>
  </si>
  <si>
    <t xml:space="preserve">Montlouis-sur-Loire </t>
  </si>
  <si>
    <t>Aigia</t>
  </si>
  <si>
    <t xml:space="preserve">Hautes côtes de nuit </t>
  </si>
  <si>
    <t xml:space="preserve">Santenay </t>
  </si>
  <si>
    <t xml:space="preserve">Marsannay - Champs Perdrix </t>
  </si>
  <si>
    <t xml:space="preserve">Vaqueras  - Beauregard </t>
  </si>
  <si>
    <t xml:space="preserve">Côtes du Jura - A bec </t>
  </si>
  <si>
    <t xml:space="preserve">Bourgeuil - déchainé </t>
  </si>
  <si>
    <t xml:space="preserve">Touraine - P'ti rouge </t>
  </si>
  <si>
    <t xml:space="preserve">Saumur - Fouquet </t>
  </si>
  <si>
    <t xml:space="preserve">Costère de Nimes </t>
  </si>
  <si>
    <t xml:space="preserve">K - Oustal </t>
  </si>
  <si>
    <t xml:space="preserve">Minervois - Giocoso </t>
  </si>
  <si>
    <t xml:space="preserve">Marcillac - Lo Sang del Païs </t>
  </si>
  <si>
    <t>Gaillac - Duras</t>
  </si>
  <si>
    <t xml:space="preserve">Cahors - Château du Cèdre </t>
  </si>
  <si>
    <t xml:space="preserve">Graves - Grand Vin </t>
  </si>
  <si>
    <t>Quantité</t>
  </si>
  <si>
    <t>Total</t>
  </si>
  <si>
    <t>Commandes</t>
  </si>
  <si>
    <t xml:space="preserve">Bureau </t>
  </si>
  <si>
    <t xml:space="preserve">Cave à vin </t>
  </si>
  <si>
    <t xml:space="preserve">Chambre froide </t>
  </si>
  <si>
    <t xml:space="preserve">Stock </t>
  </si>
  <si>
    <t>/</t>
  </si>
  <si>
    <t>Orange Mekanik</t>
  </si>
  <si>
    <t xml:space="preserve">Coteaux de porvence - Olivette </t>
  </si>
  <si>
    <t xml:space="preserve">Monin sirop passion </t>
  </si>
  <si>
    <t xml:space="preserve">Monin sirop sureau </t>
  </si>
  <si>
    <t xml:space="preserve">Tequila </t>
  </si>
  <si>
    <t xml:space="preserve">Monin sirop violette </t>
  </si>
  <si>
    <t>Mezcal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</si>
</sst>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color rgb="FF000000"/>
      <name val="Calibri"/>
      <family val="2"/>
    </font>
    <font>
      <sz val="12"/>
      <color rgb="FF000000"/>
      <name val="Aptos Narrow"/>
      <family val="2"/>
      <scheme val="minor"/>
    </font>
    <font>
      <sz val="12"/>
      <color rgb="FF000000"/>
      <name val="Calibri"/>
      <family val="2"/>
    </font>
    <font>
      <b/>
      <u/>
      <sz val="12"/>
      <color theme="1"/>
      <name val="Aptos Narrow"/>
      <scheme val="minor"/>
    </font>
    <font>
      <b/>
      <u/>
      <sz val="12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0" xfId="0" applyBorder="1" applyAlignment="1">
      <alignment horizontal="center"/>
    </xf>
    <xf numFmtId="0" fontId="4" fillId="0" borderId="10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5" fillId="0" borderId="9" xfId="0" applyFont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3" fillId="2" borderId="2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883A-0E33-C44A-B90C-6BC5389AC9ED}">
  <sheetPr>
    <pageSetUpPr fitToPage="1"/>
  </sheetPr>
  <dimension ref="A1:I74"/>
  <sheetViews>
    <sheetView zoomScale="50" workbookViewId="0">
      <selection activeCell="F35" sqref="F35:F74"/>
    </sheetView>
  </sheetViews>
  <sheetFormatPr baseColWidth="10" defaultRowHeight="16" x14ac:dyDescent="0.2"/>
  <cols>
    <col min="1" max="1" width="32.1640625" customWidth="1"/>
    <col min="2" max="2" width="8.5" bestFit="1" customWidth="1"/>
    <col min="3" max="3" width="6.6640625" bestFit="1" customWidth="1"/>
    <col min="4" max="4" width="11.83203125" bestFit="1" customWidth="1"/>
    <col min="6" max="6" width="25.1640625" bestFit="1" customWidth="1"/>
    <col min="7" max="7" width="8.5" bestFit="1" customWidth="1"/>
    <col min="8" max="8" width="6.6640625" bestFit="1" customWidth="1"/>
    <col min="9" max="9" width="11.83203125" bestFit="1" customWidth="1"/>
  </cols>
  <sheetData>
    <row r="1" spans="1:9" ht="17" thickBot="1" x14ac:dyDescent="0.25">
      <c r="A1" s="1"/>
      <c r="B1" s="1" t="s">
        <v>0</v>
      </c>
      <c r="C1" s="1" t="s">
        <v>1</v>
      </c>
      <c r="D1" s="1" t="s">
        <v>2</v>
      </c>
      <c r="E1" s="15"/>
      <c r="F1" s="2"/>
      <c r="G1" s="3" t="s">
        <v>0</v>
      </c>
      <c r="H1" s="3" t="s">
        <v>1</v>
      </c>
      <c r="I1" s="3" t="s">
        <v>2</v>
      </c>
    </row>
    <row r="2" spans="1:9" ht="17" thickBot="1" x14ac:dyDescent="0.25">
      <c r="A2" s="29" t="s">
        <v>3</v>
      </c>
      <c r="B2" s="30"/>
      <c r="C2" s="30"/>
      <c r="D2" s="39"/>
      <c r="E2" s="16"/>
      <c r="F2" s="32" t="s">
        <v>4</v>
      </c>
      <c r="G2" s="33"/>
      <c r="H2" s="33"/>
      <c r="I2" s="34"/>
    </row>
    <row r="3" spans="1:9" x14ac:dyDescent="0.2">
      <c r="A3" s="1" t="s">
        <v>19</v>
      </c>
      <c r="B3" s="1">
        <v>7</v>
      </c>
      <c r="C3" s="1">
        <v>8.6</v>
      </c>
      <c r="D3" s="1">
        <f t="shared" ref="D3:D20" si="0">C3*B3</f>
        <v>60.199999999999996</v>
      </c>
      <c r="E3" s="1"/>
      <c r="F3" s="1" t="s">
        <v>6</v>
      </c>
      <c r="G3" s="4"/>
      <c r="H3" s="1">
        <v>1.37</v>
      </c>
      <c r="I3" s="1">
        <f>H3*G3</f>
        <v>0</v>
      </c>
    </row>
    <row r="4" spans="1:9" x14ac:dyDescent="0.2">
      <c r="A4" s="1" t="s">
        <v>16</v>
      </c>
      <c r="B4" s="1">
        <v>14</v>
      </c>
      <c r="C4" s="1">
        <v>5.9</v>
      </c>
      <c r="D4" s="1">
        <f t="shared" si="0"/>
        <v>82.600000000000009</v>
      </c>
      <c r="E4" s="1"/>
      <c r="F4" s="1" t="s">
        <v>8</v>
      </c>
      <c r="G4" s="4"/>
      <c r="H4" s="1">
        <v>1.44</v>
      </c>
      <c r="I4" s="1">
        <f>H4*G4</f>
        <v>0</v>
      </c>
    </row>
    <row r="5" spans="1:9" x14ac:dyDescent="0.2">
      <c r="A5" s="1" t="s">
        <v>12</v>
      </c>
      <c r="B5" s="1">
        <v>1</v>
      </c>
      <c r="C5" s="1">
        <v>6.2</v>
      </c>
      <c r="D5" s="1">
        <f t="shared" si="0"/>
        <v>6.2</v>
      </c>
      <c r="E5" s="1"/>
      <c r="F5" s="1" t="s">
        <v>9</v>
      </c>
      <c r="G5" s="4"/>
      <c r="H5" s="1">
        <v>1.03</v>
      </c>
      <c r="I5" s="1">
        <f>H5*G5</f>
        <v>0</v>
      </c>
    </row>
    <row r="6" spans="1:9" x14ac:dyDescent="0.2">
      <c r="A6" s="1" t="s">
        <v>14</v>
      </c>
      <c r="B6" s="1">
        <v>10</v>
      </c>
      <c r="C6" s="1">
        <v>8</v>
      </c>
      <c r="D6" s="1">
        <f t="shared" si="0"/>
        <v>80</v>
      </c>
      <c r="E6" s="1"/>
      <c r="F6" s="1" t="s">
        <v>11</v>
      </c>
      <c r="G6" s="4"/>
      <c r="H6" s="1">
        <v>1</v>
      </c>
      <c r="I6" s="1">
        <f>H6*G6</f>
        <v>0</v>
      </c>
    </row>
    <row r="7" spans="1:9" x14ac:dyDescent="0.2">
      <c r="A7" s="1" t="s">
        <v>24</v>
      </c>
      <c r="B7" s="1">
        <v>7</v>
      </c>
      <c r="C7" s="1">
        <v>15.1</v>
      </c>
      <c r="D7" s="1">
        <f t="shared" si="0"/>
        <v>105.7</v>
      </c>
      <c r="E7" s="1"/>
      <c r="F7" s="1" t="s">
        <v>13</v>
      </c>
      <c r="G7" s="4"/>
      <c r="H7" s="1">
        <v>1.1399999999999999</v>
      </c>
      <c r="I7" s="1">
        <f>H7*G7</f>
        <v>0</v>
      </c>
    </row>
    <row r="8" spans="1:9" x14ac:dyDescent="0.2">
      <c r="A8" s="1" t="s">
        <v>5</v>
      </c>
      <c r="B8" s="1">
        <v>21</v>
      </c>
      <c r="C8" s="1">
        <v>5.9</v>
      </c>
      <c r="D8" s="1">
        <f t="shared" si="0"/>
        <v>123.9</v>
      </c>
      <c r="E8" s="1"/>
      <c r="F8" s="1" t="s">
        <v>15</v>
      </c>
      <c r="G8" s="4"/>
      <c r="H8" s="1">
        <v>0.92</v>
      </c>
      <c r="I8" s="1">
        <f t="shared" ref="I8:I20" si="1">H8*G8</f>
        <v>0</v>
      </c>
    </row>
    <row r="9" spans="1:9" x14ac:dyDescent="0.2">
      <c r="A9" s="1" t="s">
        <v>110</v>
      </c>
      <c r="B9" s="1">
        <v>4</v>
      </c>
      <c r="C9" s="1">
        <v>10.199999999999999</v>
      </c>
      <c r="D9" s="1">
        <f t="shared" si="0"/>
        <v>40.799999999999997</v>
      </c>
      <c r="E9" s="1"/>
      <c r="F9" s="1" t="s">
        <v>17</v>
      </c>
      <c r="G9" s="4"/>
      <c r="H9" s="1">
        <v>0.86</v>
      </c>
      <c r="I9" s="1">
        <f t="shared" si="1"/>
        <v>0</v>
      </c>
    </row>
    <row r="10" spans="1:9" x14ac:dyDescent="0.2">
      <c r="A10" s="1" t="s">
        <v>7</v>
      </c>
      <c r="B10" s="1">
        <v>5</v>
      </c>
      <c r="C10" s="1">
        <v>9.93</v>
      </c>
      <c r="D10" s="1">
        <f t="shared" si="0"/>
        <v>49.65</v>
      </c>
      <c r="E10" s="1"/>
      <c r="F10" s="1" t="s">
        <v>18</v>
      </c>
      <c r="G10" s="4"/>
      <c r="H10" s="1">
        <v>1.17</v>
      </c>
      <c r="I10" s="1">
        <f>H10*G10</f>
        <v>0</v>
      </c>
    </row>
    <row r="11" spans="1:9" x14ac:dyDescent="0.2">
      <c r="A11" s="1" t="s">
        <v>111</v>
      </c>
      <c r="B11" s="1">
        <v>2</v>
      </c>
      <c r="C11" s="1">
        <v>9.3000000000000007</v>
      </c>
      <c r="D11" s="1">
        <f t="shared" si="0"/>
        <v>18.600000000000001</v>
      </c>
      <c r="E11" s="1"/>
      <c r="F11" s="1" t="s">
        <v>20</v>
      </c>
      <c r="G11" s="4"/>
      <c r="H11" s="1">
        <v>1.24</v>
      </c>
      <c r="I11" s="1">
        <f t="shared" si="1"/>
        <v>0</v>
      </c>
    </row>
    <row r="12" spans="1:9" x14ac:dyDescent="0.2">
      <c r="A12" s="1" t="s">
        <v>112</v>
      </c>
      <c r="B12" s="1">
        <v>2</v>
      </c>
      <c r="C12" s="1">
        <v>10.5</v>
      </c>
      <c r="D12" s="1">
        <f t="shared" si="0"/>
        <v>21</v>
      </c>
      <c r="E12" s="1"/>
      <c r="F12" s="1" t="s">
        <v>22</v>
      </c>
      <c r="G12" s="4"/>
      <c r="H12" s="1">
        <v>1.24</v>
      </c>
      <c r="I12" s="1">
        <f t="shared" si="1"/>
        <v>0</v>
      </c>
    </row>
    <row r="13" spans="1:9" x14ac:dyDescent="0.2">
      <c r="A13" s="1" t="s">
        <v>21</v>
      </c>
      <c r="B13" s="1">
        <v>6</v>
      </c>
      <c r="C13" s="5">
        <v>12.2</v>
      </c>
      <c r="D13" s="1">
        <f t="shared" si="0"/>
        <v>73.199999999999989</v>
      </c>
      <c r="E13" s="1"/>
      <c r="F13" s="1" t="s">
        <v>23</v>
      </c>
      <c r="G13" s="4"/>
      <c r="H13" s="1">
        <v>0.78</v>
      </c>
      <c r="I13" s="1">
        <f>H13*G13</f>
        <v>0</v>
      </c>
    </row>
    <row r="14" spans="1:9" x14ac:dyDescent="0.2">
      <c r="A14" s="1" t="s">
        <v>113</v>
      </c>
      <c r="B14" s="1">
        <v>3</v>
      </c>
      <c r="C14" s="1">
        <v>7.8</v>
      </c>
      <c r="D14" s="1">
        <f t="shared" si="0"/>
        <v>23.4</v>
      </c>
      <c r="E14" s="1"/>
      <c r="F14" s="1" t="s">
        <v>25</v>
      </c>
      <c r="G14" s="4"/>
      <c r="H14" s="1">
        <v>1.5</v>
      </c>
      <c r="I14" s="1">
        <f t="shared" si="1"/>
        <v>0</v>
      </c>
    </row>
    <row r="15" spans="1:9" x14ac:dyDescent="0.2">
      <c r="A15" s="1" t="s">
        <v>114</v>
      </c>
      <c r="B15" s="1">
        <v>19</v>
      </c>
      <c r="C15" s="1">
        <v>8.15</v>
      </c>
      <c r="D15" s="1">
        <f t="shared" si="0"/>
        <v>154.85</v>
      </c>
      <c r="E15" s="1"/>
      <c r="F15" s="1" t="s">
        <v>27</v>
      </c>
      <c r="G15" s="4"/>
      <c r="H15" s="1">
        <v>1.83</v>
      </c>
      <c r="I15" s="1">
        <f t="shared" si="1"/>
        <v>0</v>
      </c>
    </row>
    <row r="16" spans="1:9" x14ac:dyDescent="0.2">
      <c r="A16" s="1" t="s">
        <v>115</v>
      </c>
      <c r="B16" s="1">
        <v>4</v>
      </c>
      <c r="C16" s="1">
        <v>11.4</v>
      </c>
      <c r="D16" s="1">
        <f t="shared" si="0"/>
        <v>45.6</v>
      </c>
      <c r="E16" s="1"/>
      <c r="F16" s="1" t="s">
        <v>28</v>
      </c>
      <c r="G16" s="4"/>
      <c r="H16" s="1">
        <v>2.0299999999999998</v>
      </c>
      <c r="I16" s="1">
        <f t="shared" si="1"/>
        <v>0</v>
      </c>
    </row>
    <row r="17" spans="1:9" x14ac:dyDescent="0.2">
      <c r="A17" s="1" t="s">
        <v>116</v>
      </c>
      <c r="B17" s="1">
        <v>3</v>
      </c>
      <c r="C17" s="1">
        <v>14.5</v>
      </c>
      <c r="D17" s="1">
        <f t="shared" si="0"/>
        <v>43.5</v>
      </c>
      <c r="E17" s="1"/>
      <c r="F17" s="1" t="s">
        <v>30</v>
      </c>
      <c r="G17" s="4"/>
      <c r="H17" s="1">
        <v>1.88</v>
      </c>
      <c r="I17" s="1">
        <f t="shared" si="1"/>
        <v>0</v>
      </c>
    </row>
    <row r="18" spans="1:9" x14ac:dyDescent="0.2">
      <c r="A18" s="1" t="s">
        <v>117</v>
      </c>
      <c r="B18" s="1">
        <v>1</v>
      </c>
      <c r="C18" s="1">
        <v>19.45</v>
      </c>
      <c r="D18" s="1">
        <f t="shared" si="0"/>
        <v>19.45</v>
      </c>
      <c r="E18" s="1"/>
      <c r="F18" s="1" t="s">
        <v>32</v>
      </c>
      <c r="G18" s="4"/>
      <c r="H18" s="1">
        <v>1.94</v>
      </c>
      <c r="I18" s="1">
        <f t="shared" si="1"/>
        <v>0</v>
      </c>
    </row>
    <row r="19" spans="1:9" x14ac:dyDescent="0.2">
      <c r="A19" s="1" t="s">
        <v>10</v>
      </c>
      <c r="B19" s="1">
        <v>18</v>
      </c>
      <c r="C19" s="1">
        <v>9.6</v>
      </c>
      <c r="D19" s="1">
        <f t="shared" si="0"/>
        <v>172.79999999999998</v>
      </c>
      <c r="E19" s="1"/>
      <c r="F19" s="1" t="s">
        <v>34</v>
      </c>
      <c r="G19" s="4"/>
      <c r="H19" s="1">
        <v>1.94</v>
      </c>
      <c r="I19" s="1">
        <f t="shared" si="1"/>
        <v>0</v>
      </c>
    </row>
    <row r="20" spans="1:9" x14ac:dyDescent="0.2">
      <c r="A20" s="1" t="s">
        <v>26</v>
      </c>
      <c r="B20" s="1">
        <v>4</v>
      </c>
      <c r="C20" s="1">
        <v>26.45</v>
      </c>
      <c r="D20" s="1">
        <f t="shared" si="0"/>
        <v>105.8</v>
      </c>
      <c r="E20" s="1"/>
      <c r="F20" s="1" t="s">
        <v>35</v>
      </c>
      <c r="G20" s="4"/>
      <c r="H20" s="1">
        <v>2.52</v>
      </c>
      <c r="I20" s="1">
        <f t="shared" si="1"/>
        <v>0</v>
      </c>
    </row>
    <row r="21" spans="1:9" x14ac:dyDescent="0.2">
      <c r="A21" s="1"/>
      <c r="B21" s="1"/>
      <c r="C21" s="1"/>
      <c r="D21" s="1"/>
      <c r="E21" s="1"/>
      <c r="F21" s="1" t="s">
        <v>37</v>
      </c>
      <c r="G21" s="4"/>
      <c r="H21" s="1">
        <v>5.03</v>
      </c>
      <c r="I21" s="1">
        <f>H21*G21</f>
        <v>0</v>
      </c>
    </row>
    <row r="22" spans="1:9" x14ac:dyDescent="0.2">
      <c r="A22" s="29" t="s">
        <v>29</v>
      </c>
      <c r="B22" s="30"/>
      <c r="C22" s="30"/>
      <c r="D22" s="31"/>
      <c r="E22" s="6"/>
      <c r="F22" s="1" t="s">
        <v>38</v>
      </c>
      <c r="G22" s="4"/>
      <c r="H22" s="1">
        <v>0.39</v>
      </c>
      <c r="I22" s="1">
        <f>H22*G22</f>
        <v>0</v>
      </c>
    </row>
    <row r="23" spans="1:9" x14ac:dyDescent="0.2">
      <c r="A23" s="1" t="s">
        <v>31</v>
      </c>
      <c r="B23" s="1">
        <v>21</v>
      </c>
      <c r="C23" s="1">
        <v>6.3</v>
      </c>
      <c r="D23" s="1">
        <f t="shared" ref="D23:D45" si="2">C23*B23</f>
        <v>132.29999999999998</v>
      </c>
      <c r="E23" s="1"/>
      <c r="F23" s="1" t="s">
        <v>40</v>
      </c>
      <c r="G23" s="4"/>
      <c r="H23" s="1">
        <v>0.42</v>
      </c>
      <c r="I23" s="1">
        <f>H23*G23</f>
        <v>0</v>
      </c>
    </row>
    <row r="24" spans="1:9" x14ac:dyDescent="0.2">
      <c r="A24" s="1" t="s">
        <v>119</v>
      </c>
      <c r="B24" s="1">
        <v>0</v>
      </c>
      <c r="C24" s="1">
        <v>14.5</v>
      </c>
      <c r="D24" s="1">
        <f t="shared" si="2"/>
        <v>0</v>
      </c>
      <c r="E24" s="1"/>
      <c r="F24" s="1"/>
      <c r="G24" s="4"/>
      <c r="H24" s="1"/>
      <c r="I24" s="1"/>
    </row>
    <row r="25" spans="1:9" x14ac:dyDescent="0.2">
      <c r="A25" s="1" t="s">
        <v>120</v>
      </c>
      <c r="B25" s="1">
        <v>2</v>
      </c>
      <c r="C25" s="1">
        <v>17.55</v>
      </c>
      <c r="D25" s="1">
        <f t="shared" si="2"/>
        <v>35.1</v>
      </c>
      <c r="E25" s="1"/>
      <c r="F25" s="1" t="s">
        <v>145</v>
      </c>
      <c r="G25" s="4"/>
      <c r="H25" s="1"/>
      <c r="I25" s="1"/>
    </row>
    <row r="26" spans="1:9" x14ac:dyDescent="0.2">
      <c r="A26" s="1" t="s">
        <v>121</v>
      </c>
      <c r="B26" s="1">
        <v>2</v>
      </c>
      <c r="C26" s="1">
        <v>19.600000000000001</v>
      </c>
      <c r="D26" s="1">
        <f t="shared" si="2"/>
        <v>39.200000000000003</v>
      </c>
      <c r="E26" s="1"/>
      <c r="F26" s="1" t="s">
        <v>144</v>
      </c>
      <c r="G26" s="4"/>
      <c r="H26" s="1"/>
      <c r="I26" s="1"/>
    </row>
    <row r="27" spans="1:9" x14ac:dyDescent="0.2">
      <c r="A27" s="1" t="s">
        <v>33</v>
      </c>
      <c r="B27" s="1">
        <v>12</v>
      </c>
      <c r="C27" s="1">
        <v>28.15</v>
      </c>
      <c r="D27" s="1">
        <f t="shared" si="2"/>
        <v>337.79999999999995</v>
      </c>
      <c r="E27" s="1"/>
      <c r="F27" s="1" t="s">
        <v>147</v>
      </c>
      <c r="G27" s="4"/>
      <c r="H27" s="1"/>
      <c r="I27" s="1"/>
    </row>
    <row r="28" spans="1:9" x14ac:dyDescent="0.2">
      <c r="A28" s="1" t="s">
        <v>47</v>
      </c>
      <c r="B28" s="1">
        <v>8</v>
      </c>
      <c r="C28" s="1">
        <v>8.5</v>
      </c>
      <c r="D28" s="1">
        <f t="shared" si="2"/>
        <v>68</v>
      </c>
      <c r="E28" s="1"/>
      <c r="F28" s="1" t="s">
        <v>43</v>
      </c>
      <c r="G28" s="4"/>
      <c r="H28" s="1">
        <v>6.47</v>
      </c>
      <c r="I28" s="1">
        <f>H28*G28</f>
        <v>0</v>
      </c>
    </row>
    <row r="29" spans="1:9" x14ac:dyDescent="0.2">
      <c r="A29" s="1" t="s">
        <v>49</v>
      </c>
      <c r="B29" s="1">
        <v>2</v>
      </c>
      <c r="C29" s="1">
        <v>10.8</v>
      </c>
      <c r="D29" s="1">
        <f t="shared" si="2"/>
        <v>21.6</v>
      </c>
      <c r="E29" s="1"/>
      <c r="F29" s="1" t="s">
        <v>44</v>
      </c>
      <c r="G29" s="4"/>
      <c r="H29" s="1">
        <v>6.81</v>
      </c>
      <c r="I29" s="1">
        <f>H29*G29</f>
        <v>0</v>
      </c>
    </row>
    <row r="30" spans="1:9" x14ac:dyDescent="0.2">
      <c r="A30" s="1" t="s">
        <v>39</v>
      </c>
      <c r="B30" s="1">
        <v>30</v>
      </c>
      <c r="C30" s="1">
        <v>8.0500000000000007</v>
      </c>
      <c r="D30" s="1">
        <f t="shared" si="2"/>
        <v>241.50000000000003</v>
      </c>
      <c r="E30" s="1"/>
      <c r="F30" s="1" t="s">
        <v>45</v>
      </c>
      <c r="G30" s="4"/>
      <c r="H30" s="1">
        <v>6.29</v>
      </c>
      <c r="I30" s="1">
        <f>H30*G30</f>
        <v>0</v>
      </c>
    </row>
    <row r="31" spans="1:9" x14ac:dyDescent="0.2">
      <c r="A31" s="1" t="s">
        <v>41</v>
      </c>
      <c r="B31" s="1">
        <v>10</v>
      </c>
      <c r="C31" s="1">
        <v>13.1</v>
      </c>
      <c r="D31" s="1">
        <f t="shared" si="2"/>
        <v>131</v>
      </c>
      <c r="E31" s="1"/>
      <c r="F31" s="1" t="s">
        <v>46</v>
      </c>
      <c r="G31" s="4"/>
      <c r="H31" s="1">
        <v>6.04</v>
      </c>
      <c r="I31" s="1">
        <f>H31*G31</f>
        <v>0</v>
      </c>
    </row>
    <row r="32" spans="1:9" x14ac:dyDescent="0.2">
      <c r="A32" s="1" t="s">
        <v>42</v>
      </c>
      <c r="B32" s="1">
        <v>6</v>
      </c>
      <c r="C32" s="1">
        <v>14.5</v>
      </c>
      <c r="D32" s="1">
        <f t="shared" si="2"/>
        <v>87</v>
      </c>
      <c r="E32" s="1"/>
      <c r="F32" s="1" t="s">
        <v>48</v>
      </c>
      <c r="G32" s="4"/>
      <c r="H32" s="1">
        <v>5.6</v>
      </c>
      <c r="I32" s="1">
        <f>H32*G32</f>
        <v>0</v>
      </c>
    </row>
    <row r="33" spans="1:9" ht="17" thickBot="1" x14ac:dyDescent="0.25">
      <c r="A33" s="1" t="s">
        <v>36</v>
      </c>
      <c r="B33" s="1">
        <v>6</v>
      </c>
      <c r="C33" s="1">
        <v>6.65</v>
      </c>
      <c r="D33" s="1">
        <f t="shared" si="2"/>
        <v>39.900000000000006</v>
      </c>
      <c r="E33" s="1"/>
      <c r="F33" s="1"/>
      <c r="G33" s="4"/>
      <c r="H33" s="1"/>
      <c r="I33" s="1"/>
    </row>
    <row r="34" spans="1:9" ht="17" thickBot="1" x14ac:dyDescent="0.25">
      <c r="A34" s="1" t="s">
        <v>122</v>
      </c>
      <c r="B34" s="1">
        <v>2</v>
      </c>
      <c r="C34" s="1">
        <v>12.2</v>
      </c>
      <c r="D34" s="1">
        <f t="shared" si="2"/>
        <v>24.4</v>
      </c>
      <c r="E34" s="1"/>
      <c r="F34" s="32" t="s">
        <v>50</v>
      </c>
      <c r="G34" s="33"/>
      <c r="H34" s="33"/>
      <c r="I34" s="34"/>
    </row>
    <row r="35" spans="1:9" x14ac:dyDescent="0.2">
      <c r="A35" s="1" t="s">
        <v>123</v>
      </c>
      <c r="B35" s="1">
        <v>0</v>
      </c>
      <c r="C35" s="1">
        <v>15</v>
      </c>
      <c r="D35" s="1">
        <f t="shared" si="2"/>
        <v>0</v>
      </c>
      <c r="E35" s="1"/>
      <c r="F35" s="8" t="s">
        <v>51</v>
      </c>
      <c r="G35" s="9"/>
      <c r="H35" s="8">
        <v>4.03</v>
      </c>
      <c r="I35" s="8">
        <f>H35*G35</f>
        <v>0</v>
      </c>
    </row>
    <row r="36" spans="1:9" x14ac:dyDescent="0.2">
      <c r="A36" s="1" t="s">
        <v>124</v>
      </c>
      <c r="B36" s="1">
        <v>6</v>
      </c>
      <c r="C36" s="1">
        <v>7.6</v>
      </c>
      <c r="D36" s="1">
        <f t="shared" si="2"/>
        <v>45.599999999999994</v>
      </c>
      <c r="E36" s="1"/>
      <c r="F36" s="1" t="s">
        <v>53</v>
      </c>
      <c r="G36" s="10"/>
      <c r="H36" s="1">
        <v>5.63</v>
      </c>
      <c r="I36" s="1">
        <f t="shared" ref="I36" si="3">H36*G36</f>
        <v>0</v>
      </c>
    </row>
    <row r="37" spans="1:9" x14ac:dyDescent="0.2">
      <c r="A37" s="1" t="s">
        <v>125</v>
      </c>
      <c r="B37" s="1">
        <v>3</v>
      </c>
      <c r="C37" s="1">
        <v>7.95</v>
      </c>
      <c r="D37" s="1">
        <f t="shared" si="2"/>
        <v>23.85</v>
      </c>
      <c r="E37" s="1"/>
      <c r="F37" s="1" t="s">
        <v>55</v>
      </c>
      <c r="G37" s="10"/>
      <c r="H37" s="1">
        <v>7.01</v>
      </c>
      <c r="I37" s="1">
        <f>H37*G37</f>
        <v>0</v>
      </c>
    </row>
    <row r="38" spans="1:9" x14ac:dyDescent="0.2">
      <c r="A38" s="1" t="s">
        <v>126</v>
      </c>
      <c r="B38" s="1">
        <v>3</v>
      </c>
      <c r="C38" s="1">
        <v>8.9499999999999993</v>
      </c>
      <c r="D38" s="1">
        <f t="shared" si="2"/>
        <v>26.849999999999998</v>
      </c>
      <c r="E38" s="1"/>
      <c r="F38" s="1" t="s">
        <v>57</v>
      </c>
      <c r="G38" s="10"/>
      <c r="H38" s="1">
        <v>1.41</v>
      </c>
      <c r="I38" s="1">
        <f>H38*G38</f>
        <v>0</v>
      </c>
    </row>
    <row r="39" spans="1:9" x14ac:dyDescent="0.2">
      <c r="A39" s="1" t="s">
        <v>127</v>
      </c>
      <c r="B39" s="1">
        <v>3</v>
      </c>
      <c r="C39" s="1">
        <v>7</v>
      </c>
      <c r="D39" s="1">
        <f t="shared" si="2"/>
        <v>21</v>
      </c>
      <c r="E39" s="1"/>
      <c r="F39" s="11"/>
      <c r="G39" s="11"/>
      <c r="H39" s="11"/>
      <c r="I39" s="11"/>
    </row>
    <row r="40" spans="1:9" x14ac:dyDescent="0.2">
      <c r="A40" s="1" t="s">
        <v>128</v>
      </c>
      <c r="B40" s="1">
        <v>8</v>
      </c>
      <c r="C40" s="1">
        <v>9.6999999999999993</v>
      </c>
      <c r="D40" s="1">
        <f t="shared" si="2"/>
        <v>77.599999999999994</v>
      </c>
      <c r="E40" s="1"/>
      <c r="F40" s="1" t="s">
        <v>59</v>
      </c>
      <c r="G40" s="10"/>
      <c r="H40" s="1">
        <v>21.87</v>
      </c>
      <c r="I40" s="1">
        <f t="shared" ref="I40:I58" si="4">H40*G40</f>
        <v>0</v>
      </c>
    </row>
    <row r="41" spans="1:9" x14ac:dyDescent="0.2">
      <c r="A41" s="1" t="s">
        <v>129</v>
      </c>
      <c r="B41" s="1">
        <v>5</v>
      </c>
      <c r="C41" s="1">
        <v>14.7</v>
      </c>
      <c r="D41" s="1">
        <f t="shared" si="2"/>
        <v>73.5</v>
      </c>
      <c r="E41" s="1"/>
      <c r="F41" s="1" t="s">
        <v>61</v>
      </c>
      <c r="G41" s="10"/>
      <c r="H41" s="1">
        <v>13</v>
      </c>
      <c r="I41" s="1">
        <f t="shared" si="4"/>
        <v>0</v>
      </c>
    </row>
    <row r="42" spans="1:9" x14ac:dyDescent="0.2">
      <c r="A42" s="1" t="s">
        <v>130</v>
      </c>
      <c r="B42" s="1">
        <v>16</v>
      </c>
      <c r="C42" s="1">
        <v>7.8</v>
      </c>
      <c r="D42" s="1">
        <f t="shared" si="2"/>
        <v>124.8</v>
      </c>
      <c r="E42" s="1"/>
      <c r="F42" s="1" t="s">
        <v>108</v>
      </c>
      <c r="G42" s="10"/>
      <c r="H42" s="1">
        <v>16.170000000000002</v>
      </c>
      <c r="I42" s="1">
        <f t="shared" si="4"/>
        <v>0</v>
      </c>
    </row>
    <row r="43" spans="1:9" x14ac:dyDescent="0.2">
      <c r="A43" s="1" t="s">
        <v>131</v>
      </c>
      <c r="B43" s="1">
        <v>1</v>
      </c>
      <c r="C43" s="1">
        <v>13.05</v>
      </c>
      <c r="D43" s="1">
        <f t="shared" si="2"/>
        <v>13.05</v>
      </c>
      <c r="E43" s="1"/>
      <c r="F43" s="1" t="s">
        <v>146</v>
      </c>
      <c r="G43" s="10"/>
      <c r="H43" s="1"/>
      <c r="I43" s="1"/>
    </row>
    <row r="44" spans="1:9" x14ac:dyDescent="0.2">
      <c r="A44" s="1" t="s">
        <v>132</v>
      </c>
      <c r="B44" s="1">
        <v>2</v>
      </c>
      <c r="C44" s="1">
        <v>14.4</v>
      </c>
      <c r="D44" s="1">
        <f t="shared" si="2"/>
        <v>28.8</v>
      </c>
      <c r="E44" s="1"/>
      <c r="F44" s="1" t="s">
        <v>148</v>
      </c>
      <c r="G44" s="10"/>
      <c r="H44" s="1"/>
      <c r="I44" s="1"/>
    </row>
    <row r="45" spans="1:9" x14ac:dyDescent="0.2">
      <c r="A45" s="1" t="s">
        <v>133</v>
      </c>
      <c r="B45" s="1">
        <v>10</v>
      </c>
      <c r="C45" s="1">
        <v>10.050000000000001</v>
      </c>
      <c r="D45" s="1">
        <f t="shared" si="2"/>
        <v>100.5</v>
      </c>
      <c r="E45" s="1"/>
      <c r="F45" s="1" t="s">
        <v>64</v>
      </c>
      <c r="G45" s="10"/>
      <c r="H45" s="1">
        <v>17.260000000000002</v>
      </c>
      <c r="I45" s="1">
        <f t="shared" si="4"/>
        <v>0</v>
      </c>
    </row>
    <row r="46" spans="1:9" x14ac:dyDescent="0.2">
      <c r="A46" s="1" t="s">
        <v>52</v>
      </c>
      <c r="B46" s="1">
        <v>5</v>
      </c>
      <c r="C46" s="1">
        <v>10.75</v>
      </c>
      <c r="D46" s="7">
        <f>C46*B46</f>
        <v>53.75</v>
      </c>
      <c r="E46" s="1"/>
      <c r="F46" s="1" t="s">
        <v>65</v>
      </c>
      <c r="G46" s="10"/>
      <c r="H46" s="1">
        <v>35.08</v>
      </c>
      <c r="I46" s="1">
        <f t="shared" si="4"/>
        <v>0</v>
      </c>
    </row>
    <row r="47" spans="1:9" x14ac:dyDescent="0.2">
      <c r="A47" s="1" t="s">
        <v>54</v>
      </c>
      <c r="B47" s="1">
        <v>4</v>
      </c>
      <c r="C47" s="1">
        <v>13</v>
      </c>
      <c r="D47" s="7">
        <f>C47*B47</f>
        <v>52</v>
      </c>
      <c r="E47" s="1"/>
      <c r="F47" s="1" t="s">
        <v>67</v>
      </c>
      <c r="G47" s="10"/>
      <c r="H47" s="1">
        <v>10.9</v>
      </c>
      <c r="I47" s="1">
        <f t="shared" si="4"/>
        <v>0</v>
      </c>
    </row>
    <row r="48" spans="1:9" x14ac:dyDescent="0.2">
      <c r="A48" s="1" t="s">
        <v>56</v>
      </c>
      <c r="B48" s="1">
        <v>3</v>
      </c>
      <c r="C48" s="1">
        <v>17</v>
      </c>
      <c r="D48" s="7">
        <f t="shared" ref="D48" si="5">C48*B48</f>
        <v>51</v>
      </c>
      <c r="E48" s="1"/>
      <c r="F48" s="1" t="s">
        <v>106</v>
      </c>
      <c r="G48" s="10">
        <v>1</v>
      </c>
      <c r="H48" s="1">
        <v>10.9</v>
      </c>
      <c r="I48" s="1">
        <f t="shared" ref="I48" si="6">H48*G48</f>
        <v>10.9</v>
      </c>
    </row>
    <row r="49" spans="1:9" x14ac:dyDescent="0.2">
      <c r="A49" s="1"/>
      <c r="B49" s="1"/>
      <c r="C49" s="1"/>
      <c r="D49" s="7"/>
      <c r="E49" s="1"/>
      <c r="F49" s="1" t="s">
        <v>69</v>
      </c>
      <c r="G49" s="10"/>
      <c r="H49" s="1">
        <v>19.36</v>
      </c>
      <c r="I49" s="1">
        <f t="shared" si="4"/>
        <v>0</v>
      </c>
    </row>
    <row r="50" spans="1:9" x14ac:dyDescent="0.2">
      <c r="A50" s="29" t="s">
        <v>58</v>
      </c>
      <c r="B50" s="30"/>
      <c r="C50" s="30"/>
      <c r="D50" s="31"/>
      <c r="E50" s="6"/>
      <c r="F50" s="1" t="s">
        <v>71</v>
      </c>
      <c r="G50" s="10">
        <v>1</v>
      </c>
      <c r="H50" s="1">
        <v>14.64</v>
      </c>
      <c r="I50" s="1">
        <f t="shared" si="4"/>
        <v>14.64</v>
      </c>
    </row>
    <row r="51" spans="1:9" x14ac:dyDescent="0.2">
      <c r="A51" s="1" t="s">
        <v>142</v>
      </c>
      <c r="B51" s="1">
        <v>24</v>
      </c>
      <c r="C51" s="5">
        <v>10.65</v>
      </c>
      <c r="D51" s="7">
        <f>C51*B51</f>
        <v>255.60000000000002</v>
      </c>
      <c r="E51" s="7"/>
      <c r="F51" s="1" t="s">
        <v>72</v>
      </c>
      <c r="G51" s="10"/>
      <c r="H51" s="1">
        <v>20.7</v>
      </c>
      <c r="I51" s="1">
        <f t="shared" si="4"/>
        <v>0</v>
      </c>
    </row>
    <row r="52" spans="1:9" x14ac:dyDescent="0.2">
      <c r="A52" s="1"/>
      <c r="B52" s="1" t="s">
        <v>62</v>
      </c>
      <c r="C52" s="1"/>
      <c r="D52" s="7"/>
      <c r="E52" s="7"/>
      <c r="F52" s="1" t="s">
        <v>74</v>
      </c>
      <c r="G52" s="10"/>
      <c r="H52" s="1">
        <v>24.52</v>
      </c>
      <c r="I52" s="1">
        <f t="shared" si="4"/>
        <v>0</v>
      </c>
    </row>
    <row r="53" spans="1:9" x14ac:dyDescent="0.2">
      <c r="A53" s="29" t="s">
        <v>63</v>
      </c>
      <c r="B53" s="30"/>
      <c r="C53" s="30"/>
      <c r="D53" s="31"/>
      <c r="E53" s="6"/>
      <c r="F53" s="1" t="s">
        <v>107</v>
      </c>
      <c r="G53" s="10"/>
      <c r="H53" s="1">
        <v>24.52</v>
      </c>
      <c r="I53" s="1">
        <f t="shared" ref="I53" si="7">H53*G53</f>
        <v>0</v>
      </c>
    </row>
    <row r="54" spans="1:9" x14ac:dyDescent="0.2">
      <c r="A54" s="1" t="s">
        <v>66</v>
      </c>
      <c r="B54" s="1"/>
      <c r="C54" s="1">
        <v>16.7</v>
      </c>
      <c r="D54" s="7">
        <f>C54*B54</f>
        <v>0</v>
      </c>
      <c r="E54" s="7"/>
      <c r="F54" s="1" t="s">
        <v>75</v>
      </c>
      <c r="G54" s="10"/>
      <c r="H54" s="1">
        <v>7.49</v>
      </c>
      <c r="I54" s="1">
        <f t="shared" si="4"/>
        <v>0</v>
      </c>
    </row>
    <row r="55" spans="1:9" x14ac:dyDescent="0.2">
      <c r="A55" s="1" t="s">
        <v>68</v>
      </c>
      <c r="B55" s="1"/>
      <c r="C55" s="1">
        <v>9.5500000000000007</v>
      </c>
      <c r="D55" s="7">
        <f>C55*B55</f>
        <v>0</v>
      </c>
      <c r="E55" s="7"/>
      <c r="F55" s="1" t="s">
        <v>77</v>
      </c>
      <c r="G55" s="10"/>
      <c r="H55" s="1">
        <v>24.06</v>
      </c>
      <c r="I55" s="1">
        <f t="shared" si="4"/>
        <v>0</v>
      </c>
    </row>
    <row r="56" spans="1:9" x14ac:dyDescent="0.2">
      <c r="A56" s="1" t="s">
        <v>70</v>
      </c>
      <c r="B56" s="1"/>
      <c r="C56" s="1">
        <v>10.9</v>
      </c>
      <c r="D56" s="7">
        <f>C56*B56</f>
        <v>0</v>
      </c>
      <c r="E56" s="7"/>
      <c r="F56" s="1" t="s">
        <v>78</v>
      </c>
      <c r="G56" s="10"/>
      <c r="H56" s="1">
        <v>15.57</v>
      </c>
      <c r="I56" s="1">
        <f t="shared" si="4"/>
        <v>0</v>
      </c>
    </row>
    <row r="57" spans="1:9" x14ac:dyDescent="0.2">
      <c r="A57" s="1"/>
      <c r="B57" s="1"/>
      <c r="C57" s="1"/>
      <c r="D57" s="7"/>
      <c r="E57" s="7"/>
      <c r="F57" s="1" t="s">
        <v>79</v>
      </c>
      <c r="G57" s="10"/>
      <c r="H57" s="1">
        <v>34.44</v>
      </c>
      <c r="I57" s="1">
        <f t="shared" si="4"/>
        <v>0</v>
      </c>
    </row>
    <row r="58" spans="1:9" x14ac:dyDescent="0.2">
      <c r="A58" s="29" t="s">
        <v>73</v>
      </c>
      <c r="B58" s="30"/>
      <c r="C58" s="30"/>
      <c r="D58" s="31"/>
      <c r="E58" s="6"/>
      <c r="F58" s="1" t="s">
        <v>81</v>
      </c>
      <c r="G58" s="10"/>
      <c r="H58" s="1">
        <v>40.19</v>
      </c>
      <c r="I58" s="1">
        <f t="shared" si="4"/>
        <v>0</v>
      </c>
    </row>
    <row r="59" spans="1:9" x14ac:dyDescent="0.2">
      <c r="A59" s="1" t="s">
        <v>143</v>
      </c>
      <c r="B59" s="1">
        <v>0</v>
      </c>
      <c r="C59" s="1">
        <v>10.75</v>
      </c>
      <c r="D59" s="7">
        <f t="shared" ref="D59" si="8">C59*B59</f>
        <v>0</v>
      </c>
      <c r="E59" s="7"/>
      <c r="F59" s="1"/>
      <c r="G59" s="11"/>
      <c r="H59" s="11"/>
      <c r="I59" s="11"/>
    </row>
    <row r="60" spans="1:9" x14ac:dyDescent="0.2">
      <c r="A60" s="1" t="s">
        <v>118</v>
      </c>
      <c r="B60" s="1">
        <v>18</v>
      </c>
      <c r="C60" s="1">
        <v>4.75</v>
      </c>
      <c r="D60" s="7">
        <f t="shared" ref="D60" si="9">C60*B60</f>
        <v>85.5</v>
      </c>
      <c r="E60" s="7"/>
      <c r="F60" s="1" t="s">
        <v>86</v>
      </c>
      <c r="G60" s="10"/>
      <c r="H60" s="1">
        <v>16.329999999999998</v>
      </c>
      <c r="I60" s="1">
        <f t="shared" ref="I60:I67" si="10">H60*G60</f>
        <v>0</v>
      </c>
    </row>
    <row r="61" spans="1:9" ht="17" thickBot="1" x14ac:dyDescent="0.25">
      <c r="F61" s="1" t="s">
        <v>88</v>
      </c>
      <c r="G61" s="10"/>
      <c r="H61" s="1">
        <v>15.51</v>
      </c>
      <c r="I61" s="1">
        <f t="shared" si="10"/>
        <v>0</v>
      </c>
    </row>
    <row r="62" spans="1:9" ht="17" thickBot="1" x14ac:dyDescent="0.25">
      <c r="A62" s="32" t="s">
        <v>80</v>
      </c>
      <c r="B62" s="33"/>
      <c r="C62" s="33"/>
      <c r="D62" s="34"/>
      <c r="E62" s="17"/>
      <c r="F62" s="1" t="s">
        <v>91</v>
      </c>
      <c r="G62" s="10"/>
      <c r="H62" s="1">
        <v>21.7</v>
      </c>
      <c r="I62" s="1">
        <f t="shared" si="10"/>
        <v>0</v>
      </c>
    </row>
    <row r="63" spans="1:9" x14ac:dyDescent="0.2">
      <c r="A63" s="35" t="s">
        <v>82</v>
      </c>
      <c r="B63" s="36"/>
      <c r="C63" s="36"/>
      <c r="D63" s="37"/>
      <c r="E63" s="13"/>
      <c r="F63" s="1" t="s">
        <v>93</v>
      </c>
      <c r="G63" s="10"/>
      <c r="H63" s="1">
        <v>23.48</v>
      </c>
      <c r="I63" s="1">
        <f t="shared" si="10"/>
        <v>0</v>
      </c>
    </row>
    <row r="64" spans="1:9" x14ac:dyDescent="0.2">
      <c r="A64" s="1" t="s">
        <v>83</v>
      </c>
      <c r="B64" s="10">
        <v>10</v>
      </c>
      <c r="C64" s="14">
        <f>7.79/24</f>
        <v>0.32458333333333333</v>
      </c>
      <c r="D64" s="14">
        <f t="shared" ref="D64:D73" si="11">C64*B64</f>
        <v>3.2458333333333336</v>
      </c>
      <c r="E64" s="13"/>
      <c r="F64" s="1" t="s">
        <v>95</v>
      </c>
      <c r="G64" s="10"/>
      <c r="H64" s="1">
        <v>16</v>
      </c>
      <c r="I64" s="1">
        <f t="shared" si="10"/>
        <v>0</v>
      </c>
    </row>
    <row r="65" spans="1:9" x14ac:dyDescent="0.2">
      <c r="A65" s="1" t="s">
        <v>84</v>
      </c>
      <c r="B65" s="10">
        <v>10</v>
      </c>
      <c r="C65" s="14">
        <f>6.77/24</f>
        <v>0.2820833333333333</v>
      </c>
      <c r="D65" s="14">
        <f t="shared" si="11"/>
        <v>2.8208333333333329</v>
      </c>
      <c r="E65" s="13"/>
      <c r="F65" s="1" t="s">
        <v>97</v>
      </c>
      <c r="G65" s="10"/>
      <c r="H65" s="1">
        <v>29</v>
      </c>
      <c r="I65" s="1">
        <f t="shared" si="10"/>
        <v>0</v>
      </c>
    </row>
    <row r="66" spans="1:9" x14ac:dyDescent="0.2">
      <c r="A66" s="1" t="s">
        <v>85</v>
      </c>
      <c r="B66" s="10">
        <v>10</v>
      </c>
      <c r="C66" s="14">
        <f xml:space="preserve"> 7.38/24</f>
        <v>0.3075</v>
      </c>
      <c r="D66" s="14">
        <f t="shared" si="11"/>
        <v>3.0750000000000002</v>
      </c>
      <c r="E66" s="13"/>
      <c r="F66" s="1" t="s">
        <v>99</v>
      </c>
      <c r="G66" s="10"/>
      <c r="H66" s="1">
        <v>17</v>
      </c>
      <c r="I66" s="1">
        <f t="shared" si="10"/>
        <v>0</v>
      </c>
    </row>
    <row r="67" spans="1:9" x14ac:dyDescent="0.2">
      <c r="A67" s="1" t="s">
        <v>87</v>
      </c>
      <c r="B67" s="10">
        <v>10</v>
      </c>
      <c r="C67" s="14">
        <f>7.38/24</f>
        <v>0.3075</v>
      </c>
      <c r="D67" s="14">
        <f t="shared" si="11"/>
        <v>3.0750000000000002</v>
      </c>
      <c r="E67" s="13"/>
      <c r="F67" s="1" t="s">
        <v>100</v>
      </c>
      <c r="G67" s="10"/>
      <c r="H67" s="1">
        <v>16.3</v>
      </c>
      <c r="I67" s="1">
        <f t="shared" si="10"/>
        <v>0</v>
      </c>
    </row>
    <row r="68" spans="1:9" x14ac:dyDescent="0.2">
      <c r="A68" s="1" t="s">
        <v>89</v>
      </c>
      <c r="B68" s="10">
        <v>10</v>
      </c>
      <c r="C68" s="14">
        <f>7.21/24</f>
        <v>0.30041666666666667</v>
      </c>
      <c r="D68" s="14">
        <f t="shared" si="11"/>
        <v>3.0041666666666664</v>
      </c>
      <c r="E68" s="13"/>
      <c r="F68" s="1"/>
      <c r="G68" s="10"/>
      <c r="H68" s="1"/>
      <c r="I68" s="1"/>
    </row>
    <row r="69" spans="1:9" x14ac:dyDescent="0.2">
      <c r="A69" s="1" t="s">
        <v>90</v>
      </c>
      <c r="B69" s="10">
        <v>10</v>
      </c>
      <c r="C69" s="14">
        <f>7.63/24</f>
        <v>0.31791666666666668</v>
      </c>
      <c r="D69" s="14">
        <f t="shared" si="11"/>
        <v>3.1791666666666667</v>
      </c>
      <c r="E69" s="13"/>
      <c r="F69" s="1" t="s">
        <v>101</v>
      </c>
      <c r="G69" s="10"/>
      <c r="H69" s="1">
        <v>11.98</v>
      </c>
      <c r="I69" s="1">
        <f>H69*G69</f>
        <v>0</v>
      </c>
    </row>
    <row r="70" spans="1:9" x14ac:dyDescent="0.2">
      <c r="A70" s="38" t="s">
        <v>92</v>
      </c>
      <c r="B70" s="38"/>
      <c r="C70" s="38"/>
      <c r="D70" s="38"/>
      <c r="E70" s="13"/>
      <c r="F70" s="1" t="s">
        <v>102</v>
      </c>
      <c r="G70" s="10"/>
      <c r="H70" s="1">
        <v>11.76</v>
      </c>
      <c r="I70" s="1">
        <f>H70*G70</f>
        <v>0</v>
      </c>
    </row>
    <row r="71" spans="1:9" x14ac:dyDescent="0.2">
      <c r="A71" s="1" t="s">
        <v>94</v>
      </c>
      <c r="B71" s="10">
        <v>10</v>
      </c>
      <c r="C71" s="14">
        <f>7.35/21</f>
        <v>0.35</v>
      </c>
      <c r="D71" s="14">
        <f t="shared" si="11"/>
        <v>3.5</v>
      </c>
      <c r="E71" s="13"/>
      <c r="F71" s="1" t="s">
        <v>103</v>
      </c>
      <c r="G71" s="10"/>
      <c r="H71" s="1">
        <v>11.62</v>
      </c>
      <c r="I71" s="1">
        <f>H71*G71</f>
        <v>0</v>
      </c>
    </row>
    <row r="72" spans="1:9" x14ac:dyDescent="0.2">
      <c r="A72" s="1" t="s">
        <v>96</v>
      </c>
      <c r="B72" s="10">
        <v>10</v>
      </c>
      <c r="C72" s="14">
        <f>8.68/24</f>
        <v>0.36166666666666664</v>
      </c>
      <c r="D72" s="14">
        <f t="shared" si="11"/>
        <v>3.6166666666666663</v>
      </c>
      <c r="E72" s="13"/>
      <c r="F72" s="1" t="s">
        <v>104</v>
      </c>
      <c r="G72" s="10"/>
      <c r="H72" s="1">
        <v>12.42</v>
      </c>
      <c r="I72" s="1">
        <f>H72*G72</f>
        <v>0</v>
      </c>
    </row>
    <row r="73" spans="1:9" x14ac:dyDescent="0.2">
      <c r="A73" s="1" t="s">
        <v>98</v>
      </c>
      <c r="B73" s="10">
        <v>10</v>
      </c>
      <c r="C73" s="14">
        <f>7.45/24</f>
        <v>0.31041666666666667</v>
      </c>
      <c r="D73" s="14">
        <f t="shared" si="11"/>
        <v>3.104166666666667</v>
      </c>
      <c r="E73" s="13"/>
      <c r="F73" s="1" t="s">
        <v>105</v>
      </c>
      <c r="G73" s="10"/>
      <c r="H73" s="1">
        <v>11.73</v>
      </c>
      <c r="I73" s="1">
        <f>H73*G73</f>
        <v>0</v>
      </c>
    </row>
    <row r="74" spans="1:9" x14ac:dyDescent="0.2">
      <c r="F74" s="1" t="s">
        <v>109</v>
      </c>
      <c r="G74" s="10"/>
      <c r="H74" s="1"/>
      <c r="I74" s="1"/>
    </row>
  </sheetData>
  <mergeCells count="10">
    <mergeCell ref="F2:I2"/>
    <mergeCell ref="A22:D22"/>
    <mergeCell ref="F34:I34"/>
    <mergeCell ref="A50:D50"/>
    <mergeCell ref="A53:D53"/>
    <mergeCell ref="A58:D58"/>
    <mergeCell ref="A62:D62"/>
    <mergeCell ref="A63:D63"/>
    <mergeCell ref="A70:D70"/>
    <mergeCell ref="A2:D2"/>
  </mergeCells>
  <pageMargins left="0.7" right="0.7" top="0.75" bottom="0.75" header="0.3" footer="0.3"/>
  <pageSetup paperSize="9" scale="6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29E85-939D-DD47-93E9-6FA797E0A385}">
  <sheetPr>
    <pageSetUpPr fitToPage="1"/>
  </sheetPr>
  <dimension ref="A1:L77"/>
  <sheetViews>
    <sheetView tabSelected="1" topLeftCell="A25" zoomScale="69" workbookViewId="0">
      <selection activeCell="G37" sqref="G37:G76"/>
    </sheetView>
  </sheetViews>
  <sheetFormatPr baseColWidth="10" defaultRowHeight="16" x14ac:dyDescent="0.2"/>
  <cols>
    <col min="1" max="1" width="32.1640625" customWidth="1"/>
    <col min="2" max="2" width="8.5" bestFit="1" customWidth="1"/>
    <col min="4" max="4" width="14.5" bestFit="1" customWidth="1"/>
    <col min="6" max="6" width="12" bestFit="1" customWidth="1"/>
    <col min="7" max="7" width="25.1640625" bestFit="1" customWidth="1"/>
    <col min="8" max="8" width="8.5" bestFit="1" customWidth="1"/>
    <col min="9" max="9" width="9.6640625" bestFit="1" customWidth="1"/>
    <col min="10" max="10" width="14" bestFit="1" customWidth="1"/>
  </cols>
  <sheetData>
    <row r="1" spans="1:12" x14ac:dyDescent="0.2">
      <c r="A1" s="52"/>
      <c r="B1" s="50" t="s">
        <v>134</v>
      </c>
      <c r="C1" s="50"/>
      <c r="D1" s="50"/>
      <c r="E1" s="1" t="s">
        <v>135</v>
      </c>
      <c r="F1" s="1" t="s">
        <v>136</v>
      </c>
      <c r="G1" s="22"/>
      <c r="H1" s="40" t="s">
        <v>134</v>
      </c>
      <c r="I1" s="51"/>
      <c r="J1" s="49"/>
      <c r="K1" s="10" t="s">
        <v>135</v>
      </c>
      <c r="L1" s="25" t="s">
        <v>136</v>
      </c>
    </row>
    <row r="2" spans="1:12" ht="17" thickBot="1" x14ac:dyDescent="0.25">
      <c r="A2" s="53"/>
      <c r="B2" s="1" t="s">
        <v>137</v>
      </c>
      <c r="C2" s="1" t="s">
        <v>138</v>
      </c>
      <c r="D2" s="1" t="s">
        <v>139</v>
      </c>
      <c r="E2" s="1"/>
      <c r="F2" s="1"/>
      <c r="G2" s="21"/>
      <c r="H2" s="1" t="s">
        <v>137</v>
      </c>
      <c r="I2" s="1" t="s">
        <v>138</v>
      </c>
      <c r="J2" s="1" t="s">
        <v>139</v>
      </c>
      <c r="K2" s="9"/>
      <c r="L2" s="4"/>
    </row>
    <row r="3" spans="1:12" ht="17" thickBot="1" x14ac:dyDescent="0.25">
      <c r="A3" s="54" t="s">
        <v>3</v>
      </c>
      <c r="B3" s="55"/>
      <c r="C3" s="55"/>
      <c r="D3" s="56"/>
      <c r="E3" s="16"/>
      <c r="F3" s="16"/>
      <c r="G3" s="32" t="s">
        <v>4</v>
      </c>
      <c r="H3" s="33"/>
      <c r="I3" s="33"/>
      <c r="J3" s="34"/>
      <c r="K3" s="26"/>
      <c r="L3" s="26"/>
    </row>
    <row r="4" spans="1:12" x14ac:dyDescent="0.2">
      <c r="A4" s="1" t="s">
        <v>19</v>
      </c>
      <c r="B4" s="1"/>
      <c r="C4" s="1"/>
      <c r="D4" s="23"/>
      <c r="E4" s="12">
        <f>SUM(B4:D4)</f>
        <v>0</v>
      </c>
      <c r="F4" s="1"/>
      <c r="G4" s="1" t="s">
        <v>6</v>
      </c>
      <c r="H4" s="1"/>
      <c r="I4" s="1"/>
      <c r="J4" s="1"/>
      <c r="K4" s="25"/>
      <c r="L4" s="25"/>
    </row>
    <row r="5" spans="1:12" x14ac:dyDescent="0.2">
      <c r="A5" s="1" t="s">
        <v>16</v>
      </c>
      <c r="B5" s="1"/>
      <c r="C5" s="1"/>
      <c r="D5" s="23"/>
      <c r="E5" s="12">
        <f t="shared" ref="E5:E21" si="0">SUM(B5:D5)</f>
        <v>0</v>
      </c>
      <c r="F5" s="1"/>
      <c r="G5" s="1" t="s">
        <v>8</v>
      </c>
      <c r="H5" s="1"/>
      <c r="I5" s="1"/>
      <c r="J5" s="1"/>
      <c r="K5" s="25"/>
      <c r="L5" s="4"/>
    </row>
    <row r="6" spans="1:12" x14ac:dyDescent="0.2">
      <c r="A6" s="1" t="s">
        <v>12</v>
      </c>
      <c r="B6" s="1"/>
      <c r="C6" s="1"/>
      <c r="D6" s="23"/>
      <c r="E6" s="12">
        <f t="shared" si="0"/>
        <v>0</v>
      </c>
      <c r="F6" s="1"/>
      <c r="G6" s="1" t="s">
        <v>9</v>
      </c>
      <c r="H6" s="1"/>
      <c r="I6" s="1"/>
      <c r="J6" s="1"/>
      <c r="K6" s="25"/>
      <c r="L6" s="4"/>
    </row>
    <row r="7" spans="1:12" x14ac:dyDescent="0.2">
      <c r="A7" s="1" t="s">
        <v>14</v>
      </c>
      <c r="B7" s="1"/>
      <c r="C7" s="1"/>
      <c r="D7" s="23"/>
      <c r="E7" s="12">
        <f t="shared" si="0"/>
        <v>0</v>
      </c>
      <c r="F7" s="1"/>
      <c r="G7" s="1" t="s">
        <v>11</v>
      </c>
      <c r="H7" s="1"/>
      <c r="I7" s="1"/>
      <c r="J7" s="1"/>
      <c r="K7" s="25"/>
      <c r="L7" s="4"/>
    </row>
    <row r="8" spans="1:12" x14ac:dyDescent="0.2">
      <c r="A8" s="1" t="s">
        <v>24</v>
      </c>
      <c r="B8" s="1"/>
      <c r="C8" s="1"/>
      <c r="D8" s="23"/>
      <c r="E8" s="12">
        <f t="shared" si="0"/>
        <v>0</v>
      </c>
      <c r="F8" s="1"/>
      <c r="G8" s="1" t="s">
        <v>13</v>
      </c>
      <c r="H8" s="1"/>
      <c r="I8" s="1"/>
      <c r="J8" s="1"/>
      <c r="K8" s="25"/>
      <c r="L8" s="4"/>
    </row>
    <row r="9" spans="1:12" x14ac:dyDescent="0.2">
      <c r="A9" s="1" t="s">
        <v>5</v>
      </c>
      <c r="B9" s="1"/>
      <c r="C9" s="1"/>
      <c r="D9" s="23"/>
      <c r="E9" s="12">
        <f t="shared" si="0"/>
        <v>0</v>
      </c>
      <c r="F9" s="1"/>
      <c r="G9" s="1" t="s">
        <v>15</v>
      </c>
      <c r="H9" s="1"/>
      <c r="I9" s="1"/>
      <c r="J9" s="1"/>
      <c r="K9" s="25"/>
      <c r="L9" s="4"/>
    </row>
    <row r="10" spans="1:12" x14ac:dyDescent="0.2">
      <c r="A10" s="1" t="s">
        <v>110</v>
      </c>
      <c r="B10" s="1"/>
      <c r="C10" s="1"/>
      <c r="D10" s="23"/>
      <c r="E10" s="12">
        <f t="shared" si="0"/>
        <v>0</v>
      </c>
      <c r="F10" s="1"/>
      <c r="G10" s="1" t="s">
        <v>17</v>
      </c>
      <c r="H10" s="1"/>
      <c r="I10" s="1"/>
      <c r="J10" s="1"/>
      <c r="K10" s="25"/>
      <c r="L10" s="4"/>
    </row>
    <row r="11" spans="1:12" x14ac:dyDescent="0.2">
      <c r="A11" s="1" t="s">
        <v>7</v>
      </c>
      <c r="B11" s="1"/>
      <c r="C11" s="1"/>
      <c r="D11" s="23"/>
      <c r="E11" s="12">
        <f t="shared" si="0"/>
        <v>0</v>
      </c>
      <c r="F11" s="1"/>
      <c r="G11" s="1" t="s">
        <v>18</v>
      </c>
      <c r="H11" s="1"/>
      <c r="I11" s="1"/>
      <c r="J11" s="1"/>
      <c r="K11" s="25"/>
      <c r="L11" s="4"/>
    </row>
    <row r="12" spans="1:12" x14ac:dyDescent="0.2">
      <c r="A12" s="1" t="s">
        <v>111</v>
      </c>
      <c r="B12" s="1"/>
      <c r="C12" s="1"/>
      <c r="D12" s="23"/>
      <c r="E12" s="12">
        <f t="shared" si="0"/>
        <v>0</v>
      </c>
      <c r="F12" s="1"/>
      <c r="G12" s="1" t="s">
        <v>20</v>
      </c>
      <c r="H12" s="1"/>
      <c r="I12" s="1"/>
      <c r="J12" s="1"/>
      <c r="K12" s="25"/>
      <c r="L12" s="4"/>
    </row>
    <row r="13" spans="1:12" x14ac:dyDescent="0.2">
      <c r="A13" s="1" t="s">
        <v>112</v>
      </c>
      <c r="B13" s="1"/>
      <c r="C13" s="1"/>
      <c r="D13" s="23"/>
      <c r="E13" s="12">
        <f t="shared" si="0"/>
        <v>0</v>
      </c>
      <c r="F13" s="1"/>
      <c r="G13" s="1" t="s">
        <v>22</v>
      </c>
      <c r="H13" s="1"/>
      <c r="I13" s="1"/>
      <c r="J13" s="1"/>
      <c r="K13" s="25"/>
      <c r="L13" s="4"/>
    </row>
    <row r="14" spans="1:12" x14ac:dyDescent="0.2">
      <c r="A14" s="1" t="s">
        <v>21</v>
      </c>
      <c r="B14" s="1"/>
      <c r="C14" s="5"/>
      <c r="D14" s="23"/>
      <c r="E14" s="12">
        <f t="shared" si="0"/>
        <v>0</v>
      </c>
      <c r="F14" s="1"/>
      <c r="G14" s="1" t="s">
        <v>23</v>
      </c>
      <c r="H14" s="1"/>
      <c r="I14" s="1"/>
      <c r="J14" s="1"/>
      <c r="K14" s="25"/>
      <c r="L14" s="4"/>
    </row>
    <row r="15" spans="1:12" x14ac:dyDescent="0.2">
      <c r="A15" s="1" t="s">
        <v>113</v>
      </c>
      <c r="B15" s="1"/>
      <c r="C15" s="1"/>
      <c r="D15" s="23"/>
      <c r="E15" s="12">
        <f t="shared" si="0"/>
        <v>0</v>
      </c>
      <c r="F15" s="1"/>
      <c r="G15" s="1" t="s">
        <v>25</v>
      </c>
      <c r="H15" s="1"/>
      <c r="I15" s="1"/>
      <c r="J15" s="1"/>
      <c r="K15" s="25"/>
      <c r="L15" s="4"/>
    </row>
    <row r="16" spans="1:12" x14ac:dyDescent="0.2">
      <c r="A16" s="1" t="s">
        <v>114</v>
      </c>
      <c r="B16" s="1"/>
      <c r="C16" s="1"/>
      <c r="D16" s="23"/>
      <c r="E16" s="12">
        <f t="shared" si="0"/>
        <v>0</v>
      </c>
      <c r="F16" s="1"/>
      <c r="G16" s="1" t="s">
        <v>27</v>
      </c>
      <c r="H16" s="1"/>
      <c r="I16" s="1"/>
      <c r="J16" s="1"/>
      <c r="K16" s="25"/>
      <c r="L16" s="4"/>
    </row>
    <row r="17" spans="1:12" x14ac:dyDescent="0.2">
      <c r="A17" s="1" t="s">
        <v>115</v>
      </c>
      <c r="B17" s="1"/>
      <c r="C17" s="1"/>
      <c r="D17" s="23"/>
      <c r="E17" s="12">
        <f t="shared" si="0"/>
        <v>0</v>
      </c>
      <c r="F17" s="1"/>
      <c r="G17" s="1" t="s">
        <v>28</v>
      </c>
      <c r="H17" s="1"/>
      <c r="I17" s="1"/>
      <c r="J17" s="1"/>
      <c r="K17" s="25"/>
      <c r="L17" s="4"/>
    </row>
    <row r="18" spans="1:12" x14ac:dyDescent="0.2">
      <c r="A18" s="1" t="s">
        <v>116</v>
      </c>
      <c r="B18" s="1"/>
      <c r="C18" s="1"/>
      <c r="D18" s="23"/>
      <c r="E18" s="12">
        <f t="shared" si="0"/>
        <v>0</v>
      </c>
      <c r="F18" s="1"/>
      <c r="G18" s="1" t="s">
        <v>30</v>
      </c>
      <c r="H18" s="1"/>
      <c r="I18" s="1"/>
      <c r="J18" s="1"/>
      <c r="K18" s="25"/>
      <c r="L18" s="4"/>
    </row>
    <row r="19" spans="1:12" x14ac:dyDescent="0.2">
      <c r="A19" s="1" t="s">
        <v>117</v>
      </c>
      <c r="B19" s="1"/>
      <c r="C19" s="1"/>
      <c r="D19" s="23"/>
      <c r="E19" s="12">
        <f t="shared" si="0"/>
        <v>0</v>
      </c>
      <c r="F19" s="1"/>
      <c r="G19" s="1" t="s">
        <v>32</v>
      </c>
      <c r="H19" s="1"/>
      <c r="I19" s="1"/>
      <c r="J19" s="1"/>
      <c r="K19" s="25"/>
      <c r="L19" s="4"/>
    </row>
    <row r="20" spans="1:12" x14ac:dyDescent="0.2">
      <c r="A20" s="1" t="s">
        <v>10</v>
      </c>
      <c r="B20" s="1"/>
      <c r="C20" s="1"/>
      <c r="D20" s="23"/>
      <c r="E20" s="12">
        <f t="shared" si="0"/>
        <v>0</v>
      </c>
      <c r="F20" s="1"/>
      <c r="G20" s="1" t="s">
        <v>34</v>
      </c>
      <c r="H20" s="1"/>
      <c r="I20" s="1"/>
      <c r="J20" s="1"/>
      <c r="K20" s="25"/>
      <c r="L20" s="4"/>
    </row>
    <row r="21" spans="1:12" x14ac:dyDescent="0.2">
      <c r="A21" s="1" t="s">
        <v>26</v>
      </c>
      <c r="B21" s="1"/>
      <c r="C21" s="1"/>
      <c r="D21" s="23"/>
      <c r="E21" s="12">
        <f t="shared" si="0"/>
        <v>0</v>
      </c>
      <c r="F21" s="1"/>
      <c r="G21" s="1" t="s">
        <v>35</v>
      </c>
      <c r="H21" s="1"/>
      <c r="I21" s="1"/>
      <c r="J21" s="1"/>
      <c r="K21" s="25"/>
      <c r="L21" s="4"/>
    </row>
    <row r="22" spans="1:12" x14ac:dyDescent="0.2">
      <c r="A22" s="40"/>
      <c r="B22" s="51"/>
      <c r="C22" s="51"/>
      <c r="D22" s="49"/>
      <c r="E22" s="40"/>
      <c r="F22" s="49"/>
      <c r="G22" s="1" t="s">
        <v>37</v>
      </c>
      <c r="H22" s="1"/>
      <c r="I22" s="1"/>
      <c r="J22" s="1"/>
      <c r="K22" s="25"/>
      <c r="L22" s="4"/>
    </row>
    <row r="23" spans="1:12" x14ac:dyDescent="0.2">
      <c r="A23" s="29" t="s">
        <v>29</v>
      </c>
      <c r="B23" s="30"/>
      <c r="C23" s="30"/>
      <c r="D23" s="31"/>
      <c r="E23" s="6"/>
      <c r="F23" s="6"/>
      <c r="G23" s="1" t="s">
        <v>38</v>
      </c>
      <c r="H23" s="1"/>
      <c r="I23" s="1"/>
      <c r="J23" s="1"/>
      <c r="K23" s="25"/>
      <c r="L23" s="4"/>
    </row>
    <row r="24" spans="1:12" x14ac:dyDescent="0.2">
      <c r="A24" s="52"/>
      <c r="B24" s="50" t="s">
        <v>134</v>
      </c>
      <c r="C24" s="50"/>
      <c r="D24" s="50"/>
      <c r="E24" s="52"/>
      <c r="F24" s="52"/>
      <c r="G24" s="1" t="s">
        <v>40</v>
      </c>
      <c r="H24" s="1"/>
      <c r="I24" s="1"/>
      <c r="J24" s="1"/>
      <c r="K24" s="25"/>
      <c r="L24" s="4"/>
    </row>
    <row r="25" spans="1:12" x14ac:dyDescent="0.2">
      <c r="A25" s="53"/>
      <c r="B25" s="1" t="s">
        <v>137</v>
      </c>
      <c r="C25" s="40" t="s">
        <v>138</v>
      </c>
      <c r="D25" s="49"/>
      <c r="E25" s="53"/>
      <c r="F25" s="53"/>
      <c r="G25" s="1"/>
      <c r="H25" s="52"/>
      <c r="I25" s="52"/>
      <c r="J25" s="52"/>
      <c r="K25" s="42"/>
      <c r="L25" s="42"/>
    </row>
    <row r="26" spans="1:12" x14ac:dyDescent="0.2">
      <c r="A26" s="18"/>
      <c r="B26" s="19"/>
      <c r="C26" s="19"/>
      <c r="D26" s="6"/>
      <c r="E26" s="6"/>
      <c r="F26" s="6"/>
      <c r="G26" s="1" t="s">
        <v>145</v>
      </c>
      <c r="H26" s="53"/>
      <c r="I26" s="53"/>
      <c r="J26" s="53"/>
      <c r="K26" s="43"/>
      <c r="L26" s="43"/>
    </row>
    <row r="27" spans="1:12" x14ac:dyDescent="0.2">
      <c r="A27" s="1" t="s">
        <v>31</v>
      </c>
      <c r="B27" s="1"/>
      <c r="C27" s="40"/>
      <c r="D27" s="41"/>
      <c r="E27" s="12">
        <f>SUM(B27:D27)</f>
        <v>0</v>
      </c>
      <c r="F27" s="1"/>
      <c r="G27" s="1" t="s">
        <v>144</v>
      </c>
      <c r="H27" s="4"/>
      <c r="I27" s="1"/>
      <c r="J27" s="1"/>
      <c r="K27" s="1"/>
      <c r="L27" s="1"/>
    </row>
    <row r="28" spans="1:12" x14ac:dyDescent="0.2">
      <c r="A28" s="1" t="s">
        <v>119</v>
      </c>
      <c r="B28" s="1"/>
      <c r="C28" s="40"/>
      <c r="D28" s="41"/>
      <c r="E28" s="12">
        <f t="shared" ref="E28:E52" si="1">SUM(B28:D28)</f>
        <v>0</v>
      </c>
      <c r="F28" s="1"/>
      <c r="G28" s="1" t="s">
        <v>147</v>
      </c>
      <c r="H28" s="1"/>
      <c r="I28" s="1"/>
      <c r="J28" s="1"/>
      <c r="K28" s="25">
        <f>SUM(H28:J28)</f>
        <v>0</v>
      </c>
      <c r="L28" s="4"/>
    </row>
    <row r="29" spans="1:12" x14ac:dyDescent="0.2">
      <c r="A29" s="1" t="s">
        <v>120</v>
      </c>
      <c r="B29" s="1"/>
      <c r="C29" s="40"/>
      <c r="D29" s="41"/>
      <c r="E29" s="12">
        <f t="shared" si="1"/>
        <v>0</v>
      </c>
      <c r="F29" s="1"/>
      <c r="G29" s="1" t="s">
        <v>43</v>
      </c>
      <c r="H29" s="1"/>
      <c r="I29" s="1"/>
      <c r="J29" s="1"/>
      <c r="K29" s="25">
        <f t="shared" ref="K29:K32" si="2">SUM(H29:J29)</f>
        <v>0</v>
      </c>
      <c r="L29" s="4"/>
    </row>
    <row r="30" spans="1:12" x14ac:dyDescent="0.2">
      <c r="A30" s="1" t="s">
        <v>121</v>
      </c>
      <c r="B30" s="1"/>
      <c r="C30" s="40"/>
      <c r="D30" s="41"/>
      <c r="E30" s="12">
        <f t="shared" si="1"/>
        <v>0</v>
      </c>
      <c r="F30" s="1"/>
      <c r="G30" s="1" t="s">
        <v>44</v>
      </c>
      <c r="H30" s="1"/>
      <c r="I30" s="1"/>
      <c r="J30" s="1"/>
      <c r="K30" s="25">
        <f t="shared" si="2"/>
        <v>0</v>
      </c>
      <c r="L30" s="4"/>
    </row>
    <row r="31" spans="1:12" x14ac:dyDescent="0.2">
      <c r="A31" s="1" t="s">
        <v>33</v>
      </c>
      <c r="B31" s="1"/>
      <c r="C31" s="40"/>
      <c r="D31" s="41"/>
      <c r="E31" s="12">
        <f t="shared" si="1"/>
        <v>0</v>
      </c>
      <c r="F31" s="1"/>
      <c r="G31" s="1" t="s">
        <v>45</v>
      </c>
      <c r="H31" s="1"/>
      <c r="I31" s="1"/>
      <c r="J31" s="1"/>
      <c r="K31" s="25">
        <f t="shared" si="2"/>
        <v>0</v>
      </c>
      <c r="L31" s="4"/>
    </row>
    <row r="32" spans="1:12" x14ac:dyDescent="0.2">
      <c r="A32" s="1" t="s">
        <v>47</v>
      </c>
      <c r="B32" s="1"/>
      <c r="C32" s="40"/>
      <c r="D32" s="41"/>
      <c r="E32" s="12">
        <f>SUM(B32:D32)</f>
        <v>0</v>
      </c>
      <c r="F32" s="1"/>
      <c r="G32" s="1" t="s">
        <v>46</v>
      </c>
      <c r="H32" s="1"/>
      <c r="I32" s="1"/>
      <c r="J32" s="1"/>
      <c r="K32" s="25">
        <f t="shared" si="2"/>
        <v>0</v>
      </c>
      <c r="L32" s="4"/>
    </row>
    <row r="33" spans="1:12" x14ac:dyDescent="0.2">
      <c r="A33" s="1" t="s">
        <v>49</v>
      </c>
      <c r="B33" s="24"/>
      <c r="C33" s="40"/>
      <c r="D33" s="41"/>
      <c r="E33" s="12">
        <f t="shared" si="1"/>
        <v>0</v>
      </c>
      <c r="F33" s="1"/>
      <c r="G33" s="1" t="s">
        <v>48</v>
      </c>
      <c r="H33" s="58"/>
      <c r="I33" s="1"/>
      <c r="J33" s="1"/>
      <c r="K33" s="4"/>
      <c r="L33" s="4"/>
    </row>
    <row r="34" spans="1:12" ht="17" thickBot="1" x14ac:dyDescent="0.25">
      <c r="A34" s="1" t="s">
        <v>39</v>
      </c>
      <c r="B34" s="1"/>
      <c r="C34" s="40"/>
      <c r="D34" s="41"/>
      <c r="E34" s="12">
        <f t="shared" si="1"/>
        <v>0</v>
      </c>
      <c r="F34" s="1"/>
      <c r="G34" s="1"/>
      <c r="H34" s="4"/>
      <c r="I34" s="1"/>
      <c r="J34" s="1"/>
      <c r="K34" s="4"/>
      <c r="L34" s="4"/>
    </row>
    <row r="35" spans="1:12" ht="17" thickBot="1" x14ac:dyDescent="0.25">
      <c r="A35" s="1" t="s">
        <v>41</v>
      </c>
      <c r="B35" s="1"/>
      <c r="C35" s="40"/>
      <c r="D35" s="41"/>
      <c r="E35" s="12">
        <f t="shared" si="1"/>
        <v>0</v>
      </c>
      <c r="F35" s="1"/>
      <c r="G35" s="57" t="s">
        <v>50</v>
      </c>
      <c r="H35" s="33"/>
      <c r="I35" s="33"/>
      <c r="J35" s="34"/>
      <c r="K35" s="4"/>
      <c r="L35" s="4"/>
    </row>
    <row r="36" spans="1:12" x14ac:dyDescent="0.2">
      <c r="A36" s="1" t="s">
        <v>42</v>
      </c>
      <c r="B36" s="1"/>
      <c r="C36" s="40"/>
      <c r="D36" s="41"/>
      <c r="E36" s="12">
        <f t="shared" si="1"/>
        <v>0</v>
      </c>
      <c r="F36" s="1"/>
      <c r="G36" s="28"/>
      <c r="H36" s="48" t="s">
        <v>140</v>
      </c>
      <c r="I36" s="48"/>
      <c r="J36" s="48"/>
      <c r="K36" s="25">
        <f>SUM(H37:J37)</f>
        <v>0</v>
      </c>
      <c r="L36" s="4"/>
    </row>
    <row r="37" spans="1:12" x14ac:dyDescent="0.2">
      <c r="A37" s="1" t="s">
        <v>36</v>
      </c>
      <c r="B37" s="1"/>
      <c r="C37" s="40"/>
      <c r="D37" s="41"/>
      <c r="E37" s="12">
        <f t="shared" si="1"/>
        <v>0</v>
      </c>
      <c r="F37" s="1"/>
      <c r="G37" s="8" t="s">
        <v>51</v>
      </c>
      <c r="H37" s="44"/>
      <c r="I37" s="44"/>
      <c r="J37" s="44"/>
      <c r="K37" s="25"/>
      <c r="L37" s="4"/>
    </row>
    <row r="38" spans="1:12" x14ac:dyDescent="0.2">
      <c r="A38" s="1" t="s">
        <v>122</v>
      </c>
      <c r="B38" s="1"/>
      <c r="C38" s="40"/>
      <c r="D38" s="41"/>
      <c r="E38" s="12">
        <f t="shared" si="1"/>
        <v>0</v>
      </c>
      <c r="F38" s="1"/>
      <c r="G38" s="1" t="s">
        <v>53</v>
      </c>
      <c r="H38" s="45"/>
      <c r="I38" s="46"/>
      <c r="J38" s="47"/>
      <c r="K38" s="25"/>
      <c r="L38" s="4"/>
    </row>
    <row r="39" spans="1:12" x14ac:dyDescent="0.2">
      <c r="A39" s="1" t="s">
        <v>123</v>
      </c>
      <c r="B39" s="1"/>
      <c r="C39" s="40"/>
      <c r="D39" s="41"/>
      <c r="E39" s="12">
        <f t="shared" si="1"/>
        <v>0</v>
      </c>
      <c r="F39" s="1"/>
      <c r="G39" s="1" t="s">
        <v>55</v>
      </c>
      <c r="H39" s="10"/>
      <c r="I39" s="1"/>
      <c r="J39" s="1"/>
      <c r="K39" s="25"/>
      <c r="L39" s="4"/>
    </row>
    <row r="40" spans="1:12" x14ac:dyDescent="0.2">
      <c r="A40" s="1" t="s">
        <v>124</v>
      </c>
      <c r="B40" s="1"/>
      <c r="C40" s="40"/>
      <c r="D40" s="41"/>
      <c r="E40" s="12">
        <f t="shared" si="1"/>
        <v>0</v>
      </c>
      <c r="F40" s="1"/>
      <c r="G40" s="1" t="s">
        <v>57</v>
      </c>
      <c r="H40" s="10"/>
      <c r="I40" s="1"/>
      <c r="J40" s="1"/>
      <c r="K40" s="25"/>
      <c r="L40" s="4"/>
    </row>
    <row r="41" spans="1:12" x14ac:dyDescent="0.2">
      <c r="A41" s="1" t="s">
        <v>125</v>
      </c>
      <c r="B41" s="1"/>
      <c r="C41" s="40"/>
      <c r="D41" s="41"/>
      <c r="E41" s="12">
        <f t="shared" si="1"/>
        <v>0</v>
      </c>
      <c r="F41" s="1"/>
      <c r="G41" s="11"/>
      <c r="H41" s="10"/>
      <c r="I41" s="1"/>
      <c r="J41" s="1"/>
      <c r="K41" s="25" t="s">
        <v>141</v>
      </c>
      <c r="L41" s="4"/>
    </row>
    <row r="42" spans="1:12" x14ac:dyDescent="0.2">
      <c r="A42" s="1" t="s">
        <v>126</v>
      </c>
      <c r="B42" s="1"/>
      <c r="C42" s="40"/>
      <c r="D42" s="41"/>
      <c r="E42" s="12">
        <f t="shared" si="1"/>
        <v>0</v>
      </c>
      <c r="F42" s="1"/>
      <c r="G42" s="1" t="s">
        <v>59</v>
      </c>
      <c r="H42" s="11"/>
      <c r="I42" s="11"/>
      <c r="J42" s="11"/>
      <c r="K42" s="25"/>
      <c r="L42" s="4"/>
    </row>
    <row r="43" spans="1:12" x14ac:dyDescent="0.2">
      <c r="A43" s="1" t="s">
        <v>127</v>
      </c>
      <c r="B43" s="1"/>
      <c r="C43" s="40"/>
      <c r="D43" s="41"/>
      <c r="E43" s="12">
        <f t="shared" si="1"/>
        <v>0</v>
      </c>
      <c r="F43" s="1"/>
      <c r="G43" s="1" t="s">
        <v>61</v>
      </c>
      <c r="H43" s="10"/>
      <c r="I43" s="1"/>
      <c r="J43" s="1"/>
      <c r="K43" s="25">
        <v>3</v>
      </c>
      <c r="L43" s="4"/>
    </row>
    <row r="44" spans="1:12" x14ac:dyDescent="0.2">
      <c r="A44" s="1" t="s">
        <v>128</v>
      </c>
      <c r="B44" s="1"/>
      <c r="C44" s="40"/>
      <c r="D44" s="41"/>
      <c r="E44" s="12">
        <f t="shared" si="1"/>
        <v>0</v>
      </c>
      <c r="F44" s="1"/>
      <c r="G44" s="1" t="s">
        <v>108</v>
      </c>
      <c r="H44" s="10"/>
      <c r="I44" s="1"/>
      <c r="J44" s="1"/>
      <c r="K44" s="25">
        <v>2</v>
      </c>
      <c r="L44" s="4">
        <v>1</v>
      </c>
    </row>
    <row r="45" spans="1:12" x14ac:dyDescent="0.2">
      <c r="A45" s="1" t="s">
        <v>129</v>
      </c>
      <c r="B45" s="1"/>
      <c r="C45" s="40"/>
      <c r="D45" s="41"/>
      <c r="E45" s="12">
        <f t="shared" si="1"/>
        <v>0</v>
      </c>
      <c r="F45" s="1"/>
      <c r="G45" s="1" t="s">
        <v>146</v>
      </c>
      <c r="H45" s="10"/>
      <c r="I45" s="1"/>
      <c r="J45" s="1"/>
      <c r="K45" s="25">
        <v>1</v>
      </c>
      <c r="L45" s="4"/>
    </row>
    <row r="46" spans="1:12" x14ac:dyDescent="0.2">
      <c r="A46" s="1" t="s">
        <v>130</v>
      </c>
      <c r="B46" s="1"/>
      <c r="C46" s="40"/>
      <c r="D46" s="41"/>
      <c r="E46" s="12">
        <f t="shared" si="1"/>
        <v>0</v>
      </c>
      <c r="F46" s="1"/>
      <c r="G46" s="1" t="s">
        <v>148</v>
      </c>
      <c r="H46" s="10"/>
      <c r="I46" s="1"/>
      <c r="J46" s="1"/>
      <c r="K46" s="25">
        <v>1</v>
      </c>
      <c r="L46" s="4"/>
    </row>
    <row r="47" spans="1:12" x14ac:dyDescent="0.2">
      <c r="A47" s="1" t="s">
        <v>131</v>
      </c>
      <c r="B47" s="1"/>
      <c r="C47" s="40"/>
      <c r="D47" s="41"/>
      <c r="E47" s="12">
        <f t="shared" si="1"/>
        <v>0</v>
      </c>
      <c r="F47" s="1"/>
      <c r="G47" s="1" t="s">
        <v>64</v>
      </c>
      <c r="H47" s="10"/>
      <c r="I47" s="1"/>
      <c r="J47" s="1"/>
      <c r="K47" s="25">
        <v>2</v>
      </c>
      <c r="L47" s="4"/>
    </row>
    <row r="48" spans="1:12" x14ac:dyDescent="0.2">
      <c r="A48" s="1" t="s">
        <v>132</v>
      </c>
      <c r="B48" s="1"/>
      <c r="C48" s="40"/>
      <c r="D48" s="41"/>
      <c r="E48" s="12">
        <f t="shared" si="1"/>
        <v>0</v>
      </c>
      <c r="F48" s="1"/>
      <c r="G48" s="1" t="s">
        <v>65</v>
      </c>
      <c r="H48" s="10"/>
      <c r="I48" s="1"/>
      <c r="J48" s="1"/>
      <c r="K48" s="25">
        <v>2</v>
      </c>
      <c r="L48" s="4"/>
    </row>
    <row r="49" spans="1:12" x14ac:dyDescent="0.2">
      <c r="A49" s="1" t="s">
        <v>133</v>
      </c>
      <c r="B49" s="1"/>
      <c r="C49" s="40"/>
      <c r="D49" s="41"/>
      <c r="E49" s="12">
        <f t="shared" si="1"/>
        <v>0</v>
      </c>
      <c r="F49" s="1"/>
      <c r="G49" s="1" t="s">
        <v>67</v>
      </c>
      <c r="H49" s="10"/>
      <c r="I49" s="1"/>
      <c r="J49" s="1"/>
      <c r="K49" s="25">
        <v>1</v>
      </c>
      <c r="L49" s="4"/>
    </row>
    <row r="50" spans="1:12" x14ac:dyDescent="0.2">
      <c r="A50" s="1" t="s">
        <v>52</v>
      </c>
      <c r="B50" s="1"/>
      <c r="C50" s="40"/>
      <c r="D50" s="41"/>
      <c r="E50" s="12">
        <f t="shared" si="1"/>
        <v>0</v>
      </c>
      <c r="F50" s="1"/>
      <c r="G50" s="1" t="s">
        <v>106</v>
      </c>
      <c r="H50" s="10"/>
      <c r="I50" s="1"/>
      <c r="J50" s="1"/>
      <c r="K50" s="25">
        <v>2</v>
      </c>
      <c r="L50" s="4"/>
    </row>
    <row r="51" spans="1:12" x14ac:dyDescent="0.2">
      <c r="A51" s="1" t="s">
        <v>54</v>
      </c>
      <c r="B51" s="1"/>
      <c r="C51" s="40"/>
      <c r="D51" s="41"/>
      <c r="E51" s="12">
        <f t="shared" si="1"/>
        <v>0</v>
      </c>
      <c r="F51" s="1"/>
      <c r="G51" s="1" t="s">
        <v>69</v>
      </c>
      <c r="H51" s="10"/>
      <c r="I51" s="1"/>
      <c r="J51" s="1"/>
      <c r="K51" s="25">
        <v>2</v>
      </c>
      <c r="L51" s="4"/>
    </row>
    <row r="52" spans="1:12" x14ac:dyDescent="0.2">
      <c r="A52" s="1" t="s">
        <v>56</v>
      </c>
      <c r="B52" s="1"/>
      <c r="C52" s="40"/>
      <c r="D52" s="41"/>
      <c r="E52" s="12">
        <f t="shared" si="1"/>
        <v>0</v>
      </c>
      <c r="F52" s="1"/>
      <c r="G52" s="1" t="s">
        <v>71</v>
      </c>
      <c r="H52" s="10"/>
      <c r="I52" s="1"/>
      <c r="J52" s="1"/>
      <c r="K52" s="25">
        <v>1</v>
      </c>
      <c r="L52" s="4"/>
    </row>
    <row r="53" spans="1:12" x14ac:dyDescent="0.2">
      <c r="A53" s="1"/>
      <c r="B53" s="40"/>
      <c r="C53" s="51"/>
      <c r="D53" s="49"/>
      <c r="E53" s="40"/>
      <c r="F53" s="49"/>
      <c r="G53" s="1" t="s">
        <v>72</v>
      </c>
      <c r="H53" s="10"/>
      <c r="I53" s="1"/>
      <c r="J53" s="1"/>
      <c r="K53" s="25">
        <v>0.3</v>
      </c>
      <c r="L53" s="4"/>
    </row>
    <row r="54" spans="1:12" x14ac:dyDescent="0.2">
      <c r="A54" s="29" t="s">
        <v>58</v>
      </c>
      <c r="B54" s="30"/>
      <c r="C54" s="30"/>
      <c r="D54" s="31"/>
      <c r="E54" s="6"/>
      <c r="F54" s="6"/>
      <c r="G54" s="1" t="s">
        <v>74</v>
      </c>
      <c r="H54" s="10"/>
      <c r="I54" s="1"/>
      <c r="J54" s="1"/>
      <c r="K54" s="25">
        <v>0</v>
      </c>
      <c r="L54" s="4"/>
    </row>
    <row r="55" spans="1:12" x14ac:dyDescent="0.2">
      <c r="A55" s="1" t="s">
        <v>60</v>
      </c>
      <c r="B55" s="1"/>
      <c r="C55" s="5"/>
      <c r="D55" s="7"/>
      <c r="E55" s="12">
        <f t="shared" ref="E55" si="3">SUM(B55:D55)</f>
        <v>0</v>
      </c>
      <c r="F55" s="20"/>
      <c r="G55" s="1" t="s">
        <v>107</v>
      </c>
      <c r="H55" s="10"/>
      <c r="I55" s="1"/>
      <c r="J55" s="1"/>
      <c r="K55" s="25">
        <v>3</v>
      </c>
      <c r="L55" s="4"/>
    </row>
    <row r="56" spans="1:12" x14ac:dyDescent="0.2">
      <c r="A56" s="1"/>
      <c r="B56" s="1" t="s">
        <v>62</v>
      </c>
      <c r="C56" s="1"/>
      <c r="D56" s="7"/>
      <c r="E56" s="7"/>
      <c r="F56" s="20"/>
      <c r="G56" s="1" t="s">
        <v>75</v>
      </c>
      <c r="H56" s="10"/>
      <c r="I56" s="1"/>
      <c r="J56" s="1"/>
      <c r="K56" s="25">
        <v>1</v>
      </c>
      <c r="L56" s="4">
        <v>1</v>
      </c>
    </row>
    <row r="57" spans="1:12" x14ac:dyDescent="0.2">
      <c r="A57" s="29" t="s">
        <v>63</v>
      </c>
      <c r="B57" s="30"/>
      <c r="C57" s="30"/>
      <c r="D57" s="31"/>
      <c r="E57" s="6"/>
      <c r="F57" s="6"/>
      <c r="G57" s="1" t="s">
        <v>77</v>
      </c>
      <c r="H57" s="10"/>
      <c r="I57" s="1"/>
      <c r="J57" s="1"/>
      <c r="K57" s="25">
        <v>0.5</v>
      </c>
      <c r="L57" s="4"/>
    </row>
    <row r="58" spans="1:12" x14ac:dyDescent="0.2">
      <c r="A58" s="1" t="s">
        <v>66</v>
      </c>
      <c r="B58" s="1"/>
      <c r="C58" s="1"/>
      <c r="D58" s="7"/>
      <c r="E58" s="12">
        <f t="shared" ref="E58:E60" si="4">SUM(B58:D58)</f>
        <v>0</v>
      </c>
      <c r="F58" s="1"/>
      <c r="G58" s="1" t="s">
        <v>78</v>
      </c>
      <c r="H58" s="10"/>
      <c r="I58" s="1"/>
      <c r="J58" s="1"/>
      <c r="K58" s="25">
        <v>1.5</v>
      </c>
      <c r="L58" s="4"/>
    </row>
    <row r="59" spans="1:12" x14ac:dyDescent="0.2">
      <c r="A59" s="1" t="s">
        <v>68</v>
      </c>
      <c r="B59" s="1"/>
      <c r="C59" s="1"/>
      <c r="D59" s="7"/>
      <c r="E59" s="12">
        <f t="shared" si="4"/>
        <v>0</v>
      </c>
      <c r="F59" s="1"/>
      <c r="G59" s="1" t="s">
        <v>79</v>
      </c>
      <c r="H59" s="11"/>
      <c r="I59" s="11"/>
      <c r="J59" s="11"/>
      <c r="K59" s="25"/>
      <c r="L59" s="4"/>
    </row>
    <row r="60" spans="1:12" x14ac:dyDescent="0.2">
      <c r="A60" s="1" t="s">
        <v>70</v>
      </c>
      <c r="B60" s="1"/>
      <c r="C60" s="1"/>
      <c r="D60" s="7"/>
      <c r="E60" s="12">
        <f t="shared" si="4"/>
        <v>0</v>
      </c>
      <c r="F60" s="1"/>
      <c r="G60" s="1" t="s">
        <v>81</v>
      </c>
      <c r="H60" s="10"/>
      <c r="I60" s="1"/>
      <c r="J60" s="1"/>
      <c r="K60" s="25">
        <v>1</v>
      </c>
      <c r="L60" s="4"/>
    </row>
    <row r="61" spans="1:12" x14ac:dyDescent="0.2">
      <c r="A61" s="1"/>
      <c r="B61" s="1"/>
      <c r="C61" s="1"/>
      <c r="D61" s="7"/>
      <c r="E61" s="7"/>
      <c r="F61" s="20"/>
      <c r="G61" s="1"/>
      <c r="H61" s="10"/>
      <c r="I61" s="1"/>
      <c r="J61" s="1"/>
      <c r="K61" s="25">
        <v>0.5</v>
      </c>
      <c r="L61" s="4"/>
    </row>
    <row r="62" spans="1:12" x14ac:dyDescent="0.2">
      <c r="A62" s="29" t="s">
        <v>73</v>
      </c>
      <c r="B62" s="30"/>
      <c r="C62" s="30"/>
      <c r="D62" s="31"/>
      <c r="E62" s="6"/>
      <c r="F62" s="6"/>
      <c r="G62" s="1" t="s">
        <v>86</v>
      </c>
      <c r="H62" s="10"/>
      <c r="I62" s="1"/>
      <c r="J62" s="1"/>
      <c r="K62" s="25">
        <v>1</v>
      </c>
      <c r="L62" s="4"/>
    </row>
    <row r="63" spans="1:12" x14ac:dyDescent="0.2">
      <c r="A63" s="1" t="s">
        <v>76</v>
      </c>
      <c r="B63" s="1"/>
      <c r="C63" s="1"/>
      <c r="D63" s="7"/>
      <c r="E63" s="12">
        <f t="shared" ref="E63:E64" si="5">SUM(B63:D63)</f>
        <v>0</v>
      </c>
      <c r="F63" s="7"/>
      <c r="G63" s="1" t="s">
        <v>88</v>
      </c>
      <c r="H63" s="10"/>
      <c r="I63" s="1"/>
      <c r="J63" s="1"/>
      <c r="K63" s="25">
        <v>1</v>
      </c>
      <c r="L63" s="4"/>
    </row>
    <row r="64" spans="1:12" x14ac:dyDescent="0.2">
      <c r="A64" s="1" t="s">
        <v>118</v>
      </c>
      <c r="B64" s="1"/>
      <c r="C64" s="1"/>
      <c r="D64" s="7"/>
      <c r="E64" s="12">
        <f t="shared" si="5"/>
        <v>0</v>
      </c>
      <c r="F64" s="7"/>
      <c r="G64" s="1" t="s">
        <v>91</v>
      </c>
      <c r="H64" s="10"/>
      <c r="I64" s="1"/>
      <c r="J64" s="1"/>
      <c r="K64" s="25">
        <v>0.3</v>
      </c>
      <c r="L64" s="4">
        <v>1</v>
      </c>
    </row>
    <row r="65" spans="1:12" ht="17" thickBot="1" x14ac:dyDescent="0.25">
      <c r="G65" s="1" t="s">
        <v>93</v>
      </c>
      <c r="H65" s="10"/>
      <c r="I65" s="1"/>
      <c r="J65" s="1"/>
      <c r="K65" s="25">
        <v>1</v>
      </c>
      <c r="L65" s="4"/>
    </row>
    <row r="66" spans="1:12" ht="17" thickBot="1" x14ac:dyDescent="0.25">
      <c r="A66" s="32" t="s">
        <v>80</v>
      </c>
      <c r="B66" s="33"/>
      <c r="C66" s="33"/>
      <c r="D66" s="34"/>
      <c r="E66" s="7"/>
      <c r="F66" s="7"/>
      <c r="G66" s="1" t="s">
        <v>95</v>
      </c>
      <c r="H66" s="10"/>
      <c r="I66" s="1"/>
      <c r="J66" s="1"/>
      <c r="K66" s="25">
        <v>1</v>
      </c>
      <c r="L66" s="27"/>
    </row>
    <row r="67" spans="1:12" x14ac:dyDescent="0.2">
      <c r="A67" s="35" t="s">
        <v>82</v>
      </c>
      <c r="B67" s="36"/>
      <c r="C67" s="36"/>
      <c r="D67" s="37"/>
      <c r="E67" s="13"/>
      <c r="F67" s="13"/>
      <c r="G67" s="1" t="s">
        <v>97</v>
      </c>
      <c r="H67" s="10"/>
      <c r="I67" s="1"/>
      <c r="J67" s="1"/>
      <c r="K67" s="25">
        <v>4</v>
      </c>
      <c r="L67" s="27"/>
    </row>
    <row r="68" spans="1:12" x14ac:dyDescent="0.2">
      <c r="A68" s="1" t="s">
        <v>83</v>
      </c>
      <c r="B68" s="10">
        <v>10</v>
      </c>
      <c r="C68" s="14">
        <f>7.79/24</f>
        <v>0.32458333333333333</v>
      </c>
      <c r="D68" s="14">
        <f t="shared" ref="D68:D77" si="6">C68*B68</f>
        <v>3.2458333333333336</v>
      </c>
      <c r="E68" s="13"/>
      <c r="F68" s="13"/>
      <c r="G68" s="1" t="s">
        <v>99</v>
      </c>
      <c r="H68" s="10"/>
      <c r="I68" s="1"/>
      <c r="J68" s="1"/>
      <c r="K68" s="25"/>
      <c r="L68" s="27"/>
    </row>
    <row r="69" spans="1:12" x14ac:dyDescent="0.2">
      <c r="A69" s="1" t="s">
        <v>84</v>
      </c>
      <c r="B69" s="10">
        <v>10</v>
      </c>
      <c r="C69" s="14">
        <f>6.77/24</f>
        <v>0.2820833333333333</v>
      </c>
      <c r="D69" s="14">
        <f t="shared" si="6"/>
        <v>2.8208333333333329</v>
      </c>
      <c r="E69" s="13"/>
      <c r="F69" s="13"/>
      <c r="G69" s="1" t="s">
        <v>100</v>
      </c>
      <c r="H69" s="10"/>
      <c r="I69" s="1"/>
      <c r="J69" s="1"/>
      <c r="K69" s="25">
        <v>1</v>
      </c>
      <c r="L69" s="27"/>
    </row>
    <row r="70" spans="1:12" x14ac:dyDescent="0.2">
      <c r="A70" s="1" t="s">
        <v>85</v>
      </c>
      <c r="B70" s="10">
        <v>10</v>
      </c>
      <c r="C70" s="14">
        <f xml:space="preserve"> 7.38/24</f>
        <v>0.3075</v>
      </c>
      <c r="D70" s="14">
        <f t="shared" si="6"/>
        <v>3.0750000000000002</v>
      </c>
      <c r="E70" s="13"/>
      <c r="F70" s="13"/>
      <c r="G70" s="1"/>
      <c r="H70" s="10"/>
      <c r="I70" s="1"/>
      <c r="J70" s="1"/>
      <c r="K70" s="25">
        <v>1</v>
      </c>
      <c r="L70" s="27"/>
    </row>
    <row r="71" spans="1:12" x14ac:dyDescent="0.2">
      <c r="A71" s="1" t="s">
        <v>87</v>
      </c>
      <c r="B71" s="10">
        <v>10</v>
      </c>
      <c r="C71" s="14">
        <f>7.38/24</f>
        <v>0.3075</v>
      </c>
      <c r="D71" s="14">
        <f t="shared" si="6"/>
        <v>3.0750000000000002</v>
      </c>
      <c r="E71" s="13"/>
      <c r="F71" s="13"/>
      <c r="G71" s="1" t="s">
        <v>101</v>
      </c>
      <c r="H71" s="10"/>
      <c r="I71" s="1"/>
      <c r="J71" s="1"/>
      <c r="K71" s="25">
        <v>1</v>
      </c>
      <c r="L71" s="27"/>
    </row>
    <row r="72" spans="1:12" x14ac:dyDescent="0.2">
      <c r="A72" s="1" t="s">
        <v>89</v>
      </c>
      <c r="B72" s="10">
        <v>10</v>
      </c>
      <c r="C72" s="14">
        <f>7.21/24</f>
        <v>0.30041666666666667</v>
      </c>
      <c r="D72" s="14">
        <f t="shared" si="6"/>
        <v>3.0041666666666664</v>
      </c>
      <c r="E72" s="13"/>
      <c r="F72" s="13"/>
      <c r="G72" s="1" t="s">
        <v>102</v>
      </c>
      <c r="H72" s="10"/>
      <c r="I72" s="1"/>
      <c r="J72" s="1"/>
      <c r="K72" s="25">
        <v>1</v>
      </c>
      <c r="L72" s="27"/>
    </row>
    <row r="73" spans="1:12" x14ac:dyDescent="0.2">
      <c r="A73" s="1" t="s">
        <v>90</v>
      </c>
      <c r="B73" s="10">
        <v>10</v>
      </c>
      <c r="C73" s="14">
        <f>7.63/24</f>
        <v>0.31791666666666668</v>
      </c>
      <c r="D73" s="14">
        <f t="shared" si="6"/>
        <v>3.1791666666666667</v>
      </c>
      <c r="E73" s="13"/>
      <c r="F73" s="13"/>
      <c r="G73" s="1" t="s">
        <v>103</v>
      </c>
      <c r="H73" s="10"/>
      <c r="I73" s="1"/>
      <c r="J73" s="1"/>
      <c r="K73" s="25">
        <v>1</v>
      </c>
      <c r="L73" s="27"/>
    </row>
    <row r="74" spans="1:12" x14ac:dyDescent="0.2">
      <c r="A74" s="38" t="s">
        <v>92</v>
      </c>
      <c r="B74" s="38"/>
      <c r="C74" s="38"/>
      <c r="D74" s="38"/>
      <c r="E74" s="13"/>
      <c r="F74" s="13"/>
      <c r="G74" s="1" t="s">
        <v>104</v>
      </c>
      <c r="H74" s="10"/>
      <c r="I74" s="1"/>
      <c r="J74" s="1"/>
      <c r="K74" s="25">
        <v>2</v>
      </c>
      <c r="L74" s="27"/>
    </row>
    <row r="75" spans="1:12" x14ac:dyDescent="0.2">
      <c r="A75" s="1" t="s">
        <v>94</v>
      </c>
      <c r="B75" s="10">
        <v>10</v>
      </c>
      <c r="C75" s="14">
        <f>7.35/21</f>
        <v>0.35</v>
      </c>
      <c r="D75" s="14">
        <f t="shared" si="6"/>
        <v>3.5</v>
      </c>
      <c r="E75" s="13"/>
      <c r="F75" s="13"/>
      <c r="G75" s="1" t="s">
        <v>105</v>
      </c>
    </row>
    <row r="76" spans="1:12" x14ac:dyDescent="0.2">
      <c r="A76" s="1" t="s">
        <v>96</v>
      </c>
      <c r="B76" s="10">
        <v>10</v>
      </c>
      <c r="C76" s="14">
        <f>8.68/24</f>
        <v>0.36166666666666664</v>
      </c>
      <c r="D76" s="14">
        <f t="shared" si="6"/>
        <v>3.6166666666666663</v>
      </c>
      <c r="E76" s="13"/>
      <c r="F76" s="13"/>
      <c r="G76" s="1" t="s">
        <v>109</v>
      </c>
    </row>
    <row r="77" spans="1:12" x14ac:dyDescent="0.2">
      <c r="A77" s="1" t="s">
        <v>98</v>
      </c>
      <c r="B77" s="10">
        <v>10</v>
      </c>
      <c r="C77" s="14">
        <f>7.45/24</f>
        <v>0.31041666666666667</v>
      </c>
      <c r="D77" s="14">
        <f t="shared" si="6"/>
        <v>3.104166666666667</v>
      </c>
      <c r="E77" s="13"/>
      <c r="F77" s="13"/>
    </row>
  </sheetData>
  <mergeCells count="56">
    <mergeCell ref="A74:D74"/>
    <mergeCell ref="A3:D3"/>
    <mergeCell ref="G3:J3"/>
    <mergeCell ref="A23:D23"/>
    <mergeCell ref="G35:J35"/>
    <mergeCell ref="H25:H26"/>
    <mergeCell ref="I25:I26"/>
    <mergeCell ref="J25:J26"/>
    <mergeCell ref="A66:D66"/>
    <mergeCell ref="A54:D54"/>
    <mergeCell ref="A57:D57"/>
    <mergeCell ref="A62:D62"/>
    <mergeCell ref="A67:D67"/>
    <mergeCell ref="B53:D53"/>
    <mergeCell ref="E53:F53"/>
    <mergeCell ref="K25:K26"/>
    <mergeCell ref="B1:D1"/>
    <mergeCell ref="H1:J1"/>
    <mergeCell ref="A1:A2"/>
    <mergeCell ref="A24:A25"/>
    <mergeCell ref="B24:D24"/>
    <mergeCell ref="E24:E25"/>
    <mergeCell ref="F24:F25"/>
    <mergeCell ref="A22:D22"/>
    <mergeCell ref="E22:F22"/>
    <mergeCell ref="L25:L26"/>
    <mergeCell ref="C49:D49"/>
    <mergeCell ref="C50:D50"/>
    <mergeCell ref="C51:D51"/>
    <mergeCell ref="C31:D31"/>
    <mergeCell ref="C32:D32"/>
    <mergeCell ref="C33:D33"/>
    <mergeCell ref="C34:D34"/>
    <mergeCell ref="C35:D35"/>
    <mergeCell ref="H37:J37"/>
    <mergeCell ref="H38:J38"/>
    <mergeCell ref="H36:J36"/>
    <mergeCell ref="C36:D36"/>
    <mergeCell ref="C25:D25"/>
    <mergeCell ref="C27:D27"/>
    <mergeCell ref="C43:D43"/>
    <mergeCell ref="C28:D28"/>
    <mergeCell ref="C29:D29"/>
    <mergeCell ref="C30:D30"/>
    <mergeCell ref="C52:D52"/>
    <mergeCell ref="C37:D37"/>
    <mergeCell ref="C38:D38"/>
    <mergeCell ref="C39:D39"/>
    <mergeCell ref="C40:D40"/>
    <mergeCell ref="C41:D41"/>
    <mergeCell ref="C42:D42"/>
    <mergeCell ref="C48:D48"/>
    <mergeCell ref="C44:D44"/>
    <mergeCell ref="C45:D45"/>
    <mergeCell ref="C46:D46"/>
    <mergeCell ref="C47:D47"/>
  </mergeCells>
  <pageMargins left="0.7" right="0.7" top="0.75" bottom="0.75" header="0.3" footer="0.3"/>
  <pageSetup paperSize="9" scale="4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Stocks et prix </vt:lpstr>
      <vt:lpstr>Dispatch &amp; commandes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Giorgis</dc:creator>
  <cp:lastModifiedBy>Léo Giorgis</cp:lastModifiedBy>
  <cp:lastPrinted>2025-07-01T08:48:59Z</cp:lastPrinted>
  <dcterms:created xsi:type="dcterms:W3CDTF">2025-05-03T20:00:00Z</dcterms:created>
  <dcterms:modified xsi:type="dcterms:W3CDTF">2025-07-20T20:13:25Z</dcterms:modified>
</cp:coreProperties>
</file>