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profitt/Documents/"/>
    </mc:Choice>
  </mc:AlternateContent>
  <xr:revisionPtr revIDLastSave="0" documentId="13_ncr:1_{F743FE60-ECA7-1947-9B07-702D659485D1}" xr6:coauthVersionLast="45" xr6:coauthVersionMax="45" xr10:uidLastSave="{00000000-0000-0000-0000-000000000000}"/>
  <bookViews>
    <workbookView xWindow="1080" yWindow="640" windowWidth="25820" windowHeight="15540" xr2:uid="{00000000-000D-0000-FFFF-FFFF00000000}"/>
  </bookViews>
  <sheets>
    <sheet name="2022 Budget" sheetId="1" r:id="rId1"/>
    <sheet name="2022 Billable Hours" sheetId="2" r:id="rId2"/>
    <sheet name="2022 Possible Budget" sheetId="3" r:id="rId3"/>
    <sheet name="2022 Potenti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HNz48QgdJMInIDokPwLFc1TGgCpRLGt2QlzPE5+MEPw="/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  <c r="G20" i="1"/>
  <c r="F20" i="1"/>
  <c r="E20" i="1"/>
  <c r="D20" i="1"/>
  <c r="C20" i="1"/>
  <c r="B20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K56" i="4"/>
  <c r="M56" i="4" s="1"/>
  <c r="J56" i="4"/>
  <c r="J55" i="4"/>
  <c r="J54" i="4"/>
  <c r="J53" i="4"/>
  <c r="K52" i="4"/>
  <c r="M52" i="4" s="1"/>
  <c r="J52" i="4"/>
  <c r="J51" i="4"/>
  <c r="J50" i="4"/>
  <c r="J49" i="4"/>
  <c r="K48" i="4"/>
  <c r="M48" i="4" s="1"/>
  <c r="J48" i="4"/>
  <c r="J47" i="4"/>
  <c r="J46" i="4"/>
  <c r="J45" i="4"/>
  <c r="J44" i="4"/>
  <c r="M43" i="4"/>
  <c r="K43" i="4"/>
  <c r="J43" i="4"/>
  <c r="J42" i="4"/>
  <c r="J41" i="4"/>
  <c r="J40" i="4"/>
  <c r="M39" i="4"/>
  <c r="K39" i="4"/>
  <c r="J39" i="4"/>
  <c r="J38" i="4"/>
  <c r="J37" i="4"/>
  <c r="J36" i="4"/>
  <c r="J35" i="4"/>
  <c r="K34" i="4"/>
  <c r="M34" i="4" s="1"/>
  <c r="J34" i="4"/>
  <c r="J33" i="4"/>
  <c r="J32" i="4"/>
  <c r="J31" i="4"/>
  <c r="K30" i="4"/>
  <c r="M30" i="4" s="1"/>
  <c r="J30" i="4"/>
  <c r="J29" i="4"/>
  <c r="J28" i="4"/>
  <c r="J27" i="4"/>
  <c r="K26" i="4"/>
  <c r="M26" i="4" s="1"/>
  <c r="J26" i="4"/>
  <c r="J25" i="4"/>
  <c r="J24" i="4"/>
  <c r="J23" i="4"/>
  <c r="J22" i="4"/>
  <c r="M21" i="4"/>
  <c r="K21" i="4"/>
  <c r="J21" i="4"/>
  <c r="J20" i="4"/>
  <c r="J19" i="4"/>
  <c r="J18" i="4"/>
  <c r="M17" i="4"/>
  <c r="K17" i="4"/>
  <c r="J17" i="4"/>
  <c r="J16" i="4"/>
  <c r="J15" i="4"/>
  <c r="J14" i="4"/>
  <c r="M13" i="4"/>
  <c r="K13" i="4"/>
  <c r="J13" i="4"/>
  <c r="J12" i="4"/>
  <c r="J11" i="4"/>
  <c r="J10" i="4"/>
  <c r="M9" i="4"/>
  <c r="M57" i="4" s="1"/>
  <c r="K9" i="4"/>
  <c r="J9" i="4"/>
  <c r="J8" i="4"/>
  <c r="J7" i="4"/>
  <c r="A7" i="4"/>
  <c r="A8" i="4" s="1"/>
  <c r="J6" i="4"/>
  <c r="B6" i="4"/>
  <c r="A6" i="4"/>
  <c r="J5" i="4"/>
  <c r="B5" i="4"/>
  <c r="M110" i="3"/>
  <c r="L110" i="3"/>
  <c r="K110" i="3"/>
  <c r="J110" i="3"/>
  <c r="I110" i="3"/>
  <c r="H110" i="3"/>
  <c r="G110" i="3"/>
  <c r="F110" i="3"/>
  <c r="E110" i="3"/>
  <c r="D110" i="3"/>
  <c r="C110" i="3"/>
  <c r="B110" i="3"/>
  <c r="N109" i="3"/>
  <c r="N108" i="3"/>
  <c r="N107" i="3"/>
  <c r="N106" i="3"/>
  <c r="N110" i="3" s="1"/>
  <c r="N105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N101" i="3"/>
  <c r="N100" i="3"/>
  <c r="N99" i="3"/>
  <c r="N98" i="3"/>
  <c r="N97" i="3"/>
  <c r="N102" i="3" s="1"/>
  <c r="M94" i="3"/>
  <c r="L94" i="3"/>
  <c r="K94" i="3"/>
  <c r="J94" i="3"/>
  <c r="I94" i="3"/>
  <c r="H94" i="3"/>
  <c r="G94" i="3"/>
  <c r="F94" i="3"/>
  <c r="E94" i="3"/>
  <c r="D94" i="3"/>
  <c r="C94" i="3"/>
  <c r="B94" i="3"/>
  <c r="N93" i="3"/>
  <c r="N92" i="3"/>
  <c r="N91" i="3"/>
  <c r="N90" i="3"/>
  <c r="N94" i="3" s="1"/>
  <c r="N89" i="3"/>
  <c r="B86" i="3"/>
  <c r="C85" i="3"/>
  <c r="D85" i="3" s="1"/>
  <c r="N84" i="3"/>
  <c r="N83" i="3"/>
  <c r="N82" i="3"/>
  <c r="N81" i="3"/>
  <c r="M78" i="3"/>
  <c r="L78" i="3"/>
  <c r="K78" i="3"/>
  <c r="J78" i="3"/>
  <c r="I78" i="3"/>
  <c r="H78" i="3"/>
  <c r="G78" i="3"/>
  <c r="F78" i="3"/>
  <c r="N78" i="3" s="1"/>
  <c r="E78" i="3"/>
  <c r="D78" i="3"/>
  <c r="C78" i="3"/>
  <c r="B78" i="3"/>
  <c r="N77" i="3"/>
  <c r="N76" i="3"/>
  <c r="N75" i="3"/>
  <c r="N74" i="3"/>
  <c r="M71" i="3"/>
  <c r="L71" i="3"/>
  <c r="K71" i="3"/>
  <c r="J71" i="3"/>
  <c r="I71" i="3"/>
  <c r="H71" i="3"/>
  <c r="G71" i="3"/>
  <c r="F71" i="3"/>
  <c r="E71" i="3"/>
  <c r="D71" i="3"/>
  <c r="C71" i="3"/>
  <c r="B71" i="3"/>
  <c r="N71" i="3" s="1"/>
  <c r="N70" i="3"/>
  <c r="N69" i="3"/>
  <c r="N68" i="3"/>
  <c r="N67" i="3"/>
  <c r="N66" i="3"/>
  <c r="N65" i="3"/>
  <c r="J62" i="3"/>
  <c r="I62" i="3"/>
  <c r="B62" i="3"/>
  <c r="N61" i="3"/>
  <c r="N60" i="3"/>
  <c r="N59" i="3"/>
  <c r="N58" i="3"/>
  <c r="N57" i="3"/>
  <c r="L56" i="3"/>
  <c r="M56" i="3" s="1"/>
  <c r="M62" i="3" s="1"/>
  <c r="K56" i="3"/>
  <c r="K62" i="3" s="1"/>
  <c r="J56" i="3"/>
  <c r="C56" i="3"/>
  <c r="C62" i="3" s="1"/>
  <c r="N55" i="3"/>
  <c r="B52" i="3"/>
  <c r="E51" i="3"/>
  <c r="N50" i="3"/>
  <c r="N49" i="3"/>
  <c r="C48" i="3"/>
  <c r="N47" i="3"/>
  <c r="F46" i="3"/>
  <c r="G46" i="3" s="1"/>
  <c r="E46" i="3"/>
  <c r="D46" i="3"/>
  <c r="C46" i="3"/>
  <c r="C52" i="3" s="1"/>
  <c r="N45" i="3"/>
  <c r="N44" i="3"/>
  <c r="N43" i="3"/>
  <c r="J40" i="3"/>
  <c r="I40" i="3"/>
  <c r="F40" i="3"/>
  <c r="E40" i="3"/>
  <c r="D40" i="3"/>
  <c r="C40" i="3"/>
  <c r="B40" i="3"/>
  <c r="L39" i="3"/>
  <c r="M39" i="3" s="1"/>
  <c r="N39" i="3" s="1"/>
  <c r="N38" i="3"/>
  <c r="N37" i="3"/>
  <c r="N36" i="3"/>
  <c r="N35" i="3"/>
  <c r="K34" i="3"/>
  <c r="K40" i="3" s="1"/>
  <c r="G34" i="3"/>
  <c r="H34" i="3" s="1"/>
  <c r="H40" i="3" s="1"/>
  <c r="E34" i="3"/>
  <c r="N33" i="3"/>
  <c r="M30" i="3"/>
  <c r="L30" i="3"/>
  <c r="K30" i="3"/>
  <c r="J30" i="3"/>
  <c r="I30" i="3"/>
  <c r="H30" i="3"/>
  <c r="G30" i="3"/>
  <c r="F30" i="3"/>
  <c r="E30" i="3"/>
  <c r="D30" i="3"/>
  <c r="C30" i="3"/>
  <c r="B30" i="3"/>
  <c r="N30" i="3" s="1"/>
  <c r="N29" i="3"/>
  <c r="N28" i="3"/>
  <c r="N27" i="3"/>
  <c r="N26" i="3"/>
  <c r="N25" i="3"/>
  <c r="N24" i="3"/>
  <c r="N23" i="3"/>
  <c r="N22" i="3"/>
  <c r="M19" i="3"/>
  <c r="L19" i="3"/>
  <c r="K19" i="3"/>
  <c r="J19" i="3"/>
  <c r="I19" i="3"/>
  <c r="H19" i="3"/>
  <c r="G19" i="3"/>
  <c r="F19" i="3"/>
  <c r="E19" i="3"/>
  <c r="D19" i="3"/>
  <c r="C19" i="3"/>
  <c r="B19" i="3"/>
  <c r="B112" i="3" s="1"/>
  <c r="N18" i="3"/>
  <c r="N17" i="3"/>
  <c r="N16" i="3"/>
  <c r="N15" i="3"/>
  <c r="N14" i="3"/>
  <c r="N13" i="3"/>
  <c r="M10" i="3"/>
  <c r="L10" i="3"/>
  <c r="K10" i="3"/>
  <c r="J10" i="3"/>
  <c r="I10" i="3"/>
  <c r="H10" i="3"/>
  <c r="G10" i="3"/>
  <c r="F10" i="3"/>
  <c r="E10" i="3"/>
  <c r="D10" i="3"/>
  <c r="C10" i="3"/>
  <c r="B10" i="3"/>
  <c r="N9" i="3"/>
  <c r="N5" i="3"/>
  <c r="N10" i="3" s="1"/>
  <c r="K56" i="2"/>
  <c r="M56" i="2" s="1"/>
  <c r="J56" i="2"/>
  <c r="J55" i="2"/>
  <c r="J54" i="2"/>
  <c r="J53" i="2"/>
  <c r="M52" i="2"/>
  <c r="K52" i="2"/>
  <c r="J52" i="2"/>
  <c r="J51" i="2"/>
  <c r="J50" i="2"/>
  <c r="J49" i="2"/>
  <c r="K48" i="2"/>
  <c r="M48" i="2" s="1"/>
  <c r="K5" i="1" s="1"/>
  <c r="K10" i="1" s="1"/>
  <c r="J48" i="2"/>
  <c r="J47" i="2"/>
  <c r="J46" i="2"/>
  <c r="J45" i="2"/>
  <c r="J44" i="2"/>
  <c r="M43" i="2"/>
  <c r="K43" i="2"/>
  <c r="J43" i="2"/>
  <c r="J42" i="2"/>
  <c r="J41" i="2"/>
  <c r="J40" i="2"/>
  <c r="M39" i="2"/>
  <c r="K39" i="2"/>
  <c r="J39" i="2"/>
  <c r="J38" i="2"/>
  <c r="J37" i="2"/>
  <c r="J36" i="2"/>
  <c r="J35" i="2"/>
  <c r="K34" i="2"/>
  <c r="M34" i="2" s="1"/>
  <c r="H5" i="1" s="1"/>
  <c r="J34" i="2"/>
  <c r="J33" i="2"/>
  <c r="J32" i="2"/>
  <c r="J31" i="2"/>
  <c r="K30" i="2"/>
  <c r="M30" i="2" s="1"/>
  <c r="J30" i="2"/>
  <c r="J29" i="2"/>
  <c r="J28" i="2"/>
  <c r="J27" i="2"/>
  <c r="K26" i="2"/>
  <c r="M26" i="2" s="1"/>
  <c r="J26" i="2"/>
  <c r="J25" i="2"/>
  <c r="J24" i="2"/>
  <c r="J23" i="2"/>
  <c r="J22" i="2"/>
  <c r="M21" i="2"/>
  <c r="K21" i="2"/>
  <c r="J21" i="2"/>
  <c r="J20" i="2"/>
  <c r="J19" i="2"/>
  <c r="J18" i="2"/>
  <c r="K17" i="2"/>
  <c r="M17" i="2" s="1"/>
  <c r="J17" i="2"/>
  <c r="J16" i="2"/>
  <c r="J15" i="2"/>
  <c r="J14" i="2"/>
  <c r="M13" i="2"/>
  <c r="K13" i="2"/>
  <c r="J13" i="2"/>
  <c r="J12" i="2"/>
  <c r="J11" i="2"/>
  <c r="J10" i="2"/>
  <c r="M9" i="2"/>
  <c r="K9" i="2"/>
  <c r="J9" i="2"/>
  <c r="J8" i="2"/>
  <c r="J7" i="2"/>
  <c r="A7" i="2"/>
  <c r="B7" i="2" s="1"/>
  <c r="J6" i="2"/>
  <c r="A6" i="2"/>
  <c r="B6" i="2" s="1"/>
  <c r="J5" i="2"/>
  <c r="B5" i="2"/>
  <c r="M109" i="1"/>
  <c r="L109" i="1"/>
  <c r="K109" i="1"/>
  <c r="J109" i="1"/>
  <c r="I109" i="1"/>
  <c r="H109" i="1"/>
  <c r="G109" i="1"/>
  <c r="F109" i="1"/>
  <c r="E109" i="1"/>
  <c r="D109" i="1"/>
  <c r="C109" i="1"/>
  <c r="B109" i="1"/>
  <c r="N108" i="1"/>
  <c r="N107" i="1"/>
  <c r="N106" i="1"/>
  <c r="N105" i="1"/>
  <c r="N101" i="1"/>
  <c r="N100" i="1"/>
  <c r="N99" i="1"/>
  <c r="N102" i="1" s="1"/>
  <c r="N98" i="1"/>
  <c r="B95" i="1"/>
  <c r="N94" i="1"/>
  <c r="N93" i="1"/>
  <c r="H91" i="1"/>
  <c r="I91" i="1" s="1"/>
  <c r="J91" i="1" s="1"/>
  <c r="K91" i="1" s="1"/>
  <c r="L91" i="1" s="1"/>
  <c r="M91" i="1" s="1"/>
  <c r="C87" i="1"/>
  <c r="B87" i="1"/>
  <c r="N85" i="1"/>
  <c r="N84" i="1"/>
  <c r="N83" i="1"/>
  <c r="M79" i="1"/>
  <c r="L79" i="1"/>
  <c r="K79" i="1"/>
  <c r="J79" i="1"/>
  <c r="I79" i="1"/>
  <c r="H79" i="1"/>
  <c r="G79" i="1"/>
  <c r="F79" i="1"/>
  <c r="E79" i="1"/>
  <c r="D79" i="1"/>
  <c r="C79" i="1"/>
  <c r="B79" i="1"/>
  <c r="N78" i="1"/>
  <c r="N77" i="1"/>
  <c r="N76" i="1"/>
  <c r="N75" i="1"/>
  <c r="M72" i="1"/>
  <c r="L72" i="1"/>
  <c r="K72" i="1"/>
  <c r="J72" i="1"/>
  <c r="I72" i="1"/>
  <c r="H72" i="1"/>
  <c r="G72" i="1"/>
  <c r="F72" i="1"/>
  <c r="E72" i="1"/>
  <c r="D72" i="1"/>
  <c r="C72" i="1"/>
  <c r="B72" i="1"/>
  <c r="N71" i="1"/>
  <c r="N70" i="1"/>
  <c r="N69" i="1"/>
  <c r="N68" i="1"/>
  <c r="N67" i="1"/>
  <c r="N66" i="1"/>
  <c r="B63" i="1"/>
  <c r="N62" i="1"/>
  <c r="N61" i="1"/>
  <c r="N60" i="1"/>
  <c r="N59" i="1"/>
  <c r="N58" i="1"/>
  <c r="L56" i="1"/>
  <c r="M56" i="1" s="1"/>
  <c r="B53" i="1"/>
  <c r="N52" i="1"/>
  <c r="N51" i="1"/>
  <c r="H50" i="1"/>
  <c r="I50" i="1" s="1"/>
  <c r="J50" i="1" s="1"/>
  <c r="K50" i="1" s="1"/>
  <c r="L50" i="1" s="1"/>
  <c r="M50" i="1" s="1"/>
  <c r="H48" i="1"/>
  <c r="I48" i="1" s="1"/>
  <c r="J48" i="1" s="1"/>
  <c r="K48" i="1" s="1"/>
  <c r="L48" i="1" s="1"/>
  <c r="M48" i="1" s="1"/>
  <c r="H46" i="1"/>
  <c r="I46" i="1" s="1"/>
  <c r="J46" i="1" s="1"/>
  <c r="K46" i="1" s="1"/>
  <c r="L46" i="1" s="1"/>
  <c r="M46" i="1" s="1"/>
  <c r="N43" i="1"/>
  <c r="K40" i="1"/>
  <c r="J40" i="1"/>
  <c r="I40" i="1"/>
  <c r="H40" i="1"/>
  <c r="G40" i="1"/>
  <c r="F40" i="1"/>
  <c r="E40" i="1"/>
  <c r="D40" i="1"/>
  <c r="C40" i="1"/>
  <c r="B40" i="1"/>
  <c r="N39" i="1"/>
  <c r="N38" i="1"/>
  <c r="M37" i="1"/>
  <c r="M40" i="1" s="1"/>
  <c r="L37" i="1"/>
  <c r="L40" i="1" s="1"/>
  <c r="N36" i="1"/>
  <c r="N35" i="1"/>
  <c r="N34" i="1"/>
  <c r="N33" i="1"/>
  <c r="M30" i="1"/>
  <c r="L30" i="1"/>
  <c r="K30" i="1"/>
  <c r="J30" i="1"/>
  <c r="I30" i="1"/>
  <c r="H30" i="1"/>
  <c r="G30" i="1"/>
  <c r="F30" i="1"/>
  <c r="E30" i="1"/>
  <c r="D30" i="1"/>
  <c r="C30" i="1"/>
  <c r="B30" i="1"/>
  <c r="N29" i="1"/>
  <c r="N28" i="1"/>
  <c r="N27" i="1"/>
  <c r="N26" i="1"/>
  <c r="N25" i="1"/>
  <c r="N24" i="1"/>
  <c r="N23" i="1"/>
  <c r="M20" i="1"/>
  <c r="L20" i="1"/>
  <c r="K20" i="1"/>
  <c r="J20" i="1"/>
  <c r="I20" i="1"/>
  <c r="H20" i="1"/>
  <c r="N19" i="1"/>
  <c r="N18" i="1"/>
  <c r="N17" i="1"/>
  <c r="N16" i="1"/>
  <c r="N15" i="1"/>
  <c r="N14" i="1"/>
  <c r="N13" i="1"/>
  <c r="H10" i="1"/>
  <c r="M5" i="1"/>
  <c r="M10" i="1" s="1"/>
  <c r="L5" i="1"/>
  <c r="L10" i="1" s="1"/>
  <c r="J5" i="1"/>
  <c r="J10" i="1" s="1"/>
  <c r="I5" i="1"/>
  <c r="I10" i="1" s="1"/>
  <c r="N72" i="1" l="1"/>
  <c r="N37" i="1"/>
  <c r="N79" i="1"/>
  <c r="N109" i="1"/>
  <c r="B111" i="1"/>
  <c r="B112" i="1" s="1"/>
  <c r="N40" i="1"/>
  <c r="E85" i="3"/>
  <c r="D86" i="3"/>
  <c r="N46" i="1"/>
  <c r="N5" i="1"/>
  <c r="N10" i="1" s="1"/>
  <c r="A9" i="4"/>
  <c r="B8" i="4"/>
  <c r="E53" i="1"/>
  <c r="N50" i="1"/>
  <c r="N51" i="3"/>
  <c r="M57" i="2"/>
  <c r="H92" i="1"/>
  <c r="I92" i="1" s="1"/>
  <c r="J92" i="1" s="1"/>
  <c r="K92" i="1" s="1"/>
  <c r="L92" i="1" s="1"/>
  <c r="M92" i="1" s="1"/>
  <c r="N30" i="1"/>
  <c r="D87" i="1"/>
  <c r="D95" i="1"/>
  <c r="N48" i="1"/>
  <c r="B113" i="3"/>
  <c r="H46" i="3"/>
  <c r="N20" i="1"/>
  <c r="G40" i="3"/>
  <c r="L62" i="3"/>
  <c r="C86" i="3"/>
  <c r="C112" i="3" s="1"/>
  <c r="H45" i="1"/>
  <c r="I45" i="1" s="1"/>
  <c r="J45" i="1" s="1"/>
  <c r="K45" i="1" s="1"/>
  <c r="L45" i="1" s="1"/>
  <c r="M45" i="1" s="1"/>
  <c r="H47" i="1"/>
  <c r="I47" i="1" s="1"/>
  <c r="J47" i="1" s="1"/>
  <c r="K47" i="1" s="1"/>
  <c r="L47" i="1" s="1"/>
  <c r="M47" i="1" s="1"/>
  <c r="H49" i="1"/>
  <c r="I49" i="1" s="1"/>
  <c r="J49" i="1" s="1"/>
  <c r="K49" i="1" s="1"/>
  <c r="L49" i="1" s="1"/>
  <c r="M49" i="1" s="1"/>
  <c r="C53" i="1"/>
  <c r="H57" i="1"/>
  <c r="I57" i="1" s="1"/>
  <c r="J57" i="1" s="1"/>
  <c r="K57" i="1" s="1"/>
  <c r="N91" i="1"/>
  <c r="C95" i="1"/>
  <c r="A8" i="2"/>
  <c r="L34" i="3"/>
  <c r="D48" i="3"/>
  <c r="C63" i="1"/>
  <c r="B7" i="4"/>
  <c r="H86" i="1"/>
  <c r="I86" i="1" s="1"/>
  <c r="J86" i="1" s="1"/>
  <c r="K86" i="1" s="1"/>
  <c r="L86" i="1" s="1"/>
  <c r="M86" i="1" s="1"/>
  <c r="N19" i="3"/>
  <c r="F51" i="3"/>
  <c r="G51" i="3" s="1"/>
  <c r="H51" i="3" s="1"/>
  <c r="I51" i="3" s="1"/>
  <c r="J51" i="3" s="1"/>
  <c r="K51" i="3" s="1"/>
  <c r="L51" i="3" s="1"/>
  <c r="M51" i="3" s="1"/>
  <c r="D56" i="3"/>
  <c r="N47" i="1" l="1"/>
  <c r="C111" i="1"/>
  <c r="C112" i="1" s="1"/>
  <c r="N45" i="1"/>
  <c r="N49" i="1"/>
  <c r="C113" i="3"/>
  <c r="F53" i="1"/>
  <c r="D63" i="1"/>
  <c r="D62" i="3"/>
  <c r="E56" i="3"/>
  <c r="K63" i="1"/>
  <c r="L57" i="1"/>
  <c r="D52" i="3"/>
  <c r="E48" i="3"/>
  <c r="F85" i="3"/>
  <c r="E86" i="3"/>
  <c r="I46" i="3"/>
  <c r="N92" i="1"/>
  <c r="E95" i="1"/>
  <c r="L40" i="3"/>
  <c r="M34" i="3"/>
  <c r="N86" i="1"/>
  <c r="N87" i="1" s="1"/>
  <c r="A9" i="2"/>
  <c r="B8" i="2"/>
  <c r="E87" i="1"/>
  <c r="A10" i="4"/>
  <c r="B9" i="4"/>
  <c r="F63" i="1"/>
  <c r="D53" i="1"/>
  <c r="E63" i="1"/>
  <c r="E111" i="1" l="1"/>
  <c r="E112" i="1" s="1"/>
  <c r="M57" i="1"/>
  <c r="M63" i="1" s="1"/>
  <c r="L63" i="1"/>
  <c r="J46" i="3"/>
  <c r="A11" i="4"/>
  <c r="B10" i="4"/>
  <c r="M40" i="3"/>
  <c r="N34" i="3"/>
  <c r="F87" i="1"/>
  <c r="E62" i="3"/>
  <c r="F56" i="3"/>
  <c r="D111" i="1"/>
  <c r="G53" i="1"/>
  <c r="F95" i="1"/>
  <c r="F48" i="3"/>
  <c r="E52" i="3"/>
  <c r="B9" i="2"/>
  <c r="A10" i="2"/>
  <c r="G85" i="3"/>
  <c r="F86" i="3"/>
  <c r="H56" i="1"/>
  <c r="G63" i="1"/>
  <c r="D112" i="3"/>
  <c r="N57" i="1"/>
  <c r="F111" i="1" l="1"/>
  <c r="F112" i="1" s="1"/>
  <c r="G86" i="3"/>
  <c r="H85" i="3"/>
  <c r="I44" i="1"/>
  <c r="H53" i="1"/>
  <c r="A12" i="4"/>
  <c r="B11" i="4"/>
  <c r="A11" i="2"/>
  <c r="B10" i="2"/>
  <c r="K46" i="3"/>
  <c r="D113" i="3"/>
  <c r="H82" i="1"/>
  <c r="G87" i="1"/>
  <c r="E112" i="3"/>
  <c r="E113" i="3" s="1"/>
  <c r="D112" i="1"/>
  <c r="G48" i="3"/>
  <c r="F52" i="3"/>
  <c r="H63" i="1"/>
  <c r="I56" i="1"/>
  <c r="H90" i="1"/>
  <c r="G95" i="1"/>
  <c r="F62" i="3"/>
  <c r="G56" i="3"/>
  <c r="N40" i="3"/>
  <c r="G111" i="1" l="1"/>
  <c r="G112" i="1" s="1"/>
  <c r="H95" i="1"/>
  <c r="I90" i="1"/>
  <c r="L46" i="3"/>
  <c r="I53" i="1"/>
  <c r="J44" i="1"/>
  <c r="F112" i="3"/>
  <c r="A13" i="4"/>
  <c r="B12" i="4"/>
  <c r="H48" i="3"/>
  <c r="G52" i="3"/>
  <c r="J56" i="1"/>
  <c r="J63" i="1" s="1"/>
  <c r="I63" i="1"/>
  <c r="H86" i="3"/>
  <c r="I85" i="3"/>
  <c r="G62" i="3"/>
  <c r="H56" i="3"/>
  <c r="H62" i="3" s="1"/>
  <c r="N56" i="3"/>
  <c r="A12" i="2"/>
  <c r="B11" i="2"/>
  <c r="H87" i="1"/>
  <c r="H111" i="1" s="1"/>
  <c r="H112" i="1" s="1"/>
  <c r="I82" i="1"/>
  <c r="N63" i="1" l="1"/>
  <c r="K44" i="1"/>
  <c r="J53" i="1"/>
  <c r="M46" i="3"/>
  <c r="A13" i="2"/>
  <c r="B12" i="2"/>
  <c r="N62" i="3"/>
  <c r="I48" i="3"/>
  <c r="H52" i="3"/>
  <c r="H112" i="3" s="1"/>
  <c r="H113" i="3" s="1"/>
  <c r="I87" i="1"/>
  <c r="J82" i="1"/>
  <c r="I95" i="1"/>
  <c r="J90" i="1"/>
  <c r="B13" i="4"/>
  <c r="A14" i="4"/>
  <c r="G112" i="3"/>
  <c r="G113" i="3" s="1"/>
  <c r="I86" i="3"/>
  <c r="J85" i="3"/>
  <c r="N56" i="1"/>
  <c r="F113" i="3"/>
  <c r="I111" i="1" l="1"/>
  <c r="I112" i="1" s="1"/>
  <c r="A14" i="2"/>
  <c r="B13" i="2"/>
  <c r="J86" i="3"/>
  <c r="K85" i="3"/>
  <c r="K90" i="1"/>
  <c r="J95" i="1"/>
  <c r="J87" i="1"/>
  <c r="K82" i="1"/>
  <c r="N46" i="3"/>
  <c r="L44" i="1"/>
  <c r="K53" i="1"/>
  <c r="J48" i="3"/>
  <c r="I52" i="3"/>
  <c r="I112" i="3" s="1"/>
  <c r="I113" i="3" s="1"/>
  <c r="A15" i="4"/>
  <c r="B14" i="4"/>
  <c r="J111" i="1" l="1"/>
  <c r="J112" i="1" s="1"/>
  <c r="M44" i="1"/>
  <c r="L53" i="1"/>
  <c r="K48" i="3"/>
  <c r="J52" i="3"/>
  <c r="J112" i="3" s="1"/>
  <c r="J113" i="3" s="1"/>
  <c r="L90" i="1"/>
  <c r="K95" i="1"/>
  <c r="L85" i="3"/>
  <c r="K86" i="3"/>
  <c r="B15" i="4"/>
  <c r="A16" i="4"/>
  <c r="K87" i="1"/>
  <c r="L82" i="1"/>
  <c r="A15" i="2"/>
  <c r="B14" i="2"/>
  <c r="K111" i="1" l="1"/>
  <c r="K112" i="1" s="1"/>
  <c r="L48" i="3"/>
  <c r="K52" i="3"/>
  <c r="K112" i="3" s="1"/>
  <c r="K113" i="3" s="1"/>
  <c r="M85" i="3"/>
  <c r="L86" i="3"/>
  <c r="A16" i="2"/>
  <c r="B15" i="2"/>
  <c r="M90" i="1"/>
  <c r="L95" i="1"/>
  <c r="L87" i="1"/>
  <c r="M82" i="1"/>
  <c r="M87" i="1" s="1"/>
  <c r="N82" i="1"/>
  <c r="A17" i="4"/>
  <c r="B16" i="4"/>
  <c r="M53" i="1"/>
  <c r="N44" i="1"/>
  <c r="L111" i="1" l="1"/>
  <c r="L112" i="1" s="1"/>
  <c r="B17" i="4"/>
  <c r="A18" i="4"/>
  <c r="N53" i="1"/>
  <c r="M95" i="1"/>
  <c r="N95" i="1" s="1"/>
  <c r="N90" i="1"/>
  <c r="B16" i="2"/>
  <c r="A17" i="2"/>
  <c r="M86" i="3"/>
  <c r="N85" i="3"/>
  <c r="N86" i="3" s="1"/>
  <c r="M48" i="3"/>
  <c r="L52" i="3"/>
  <c r="L112" i="3" s="1"/>
  <c r="L113" i="3" s="1"/>
  <c r="A18" i="2" l="1"/>
  <c r="B17" i="2"/>
  <c r="N48" i="3"/>
  <c r="M52" i="3"/>
  <c r="A19" i="4"/>
  <c r="B18" i="4"/>
  <c r="M111" i="1"/>
  <c r="M112" i="3" l="1"/>
  <c r="N52" i="3"/>
  <c r="M112" i="1"/>
  <c r="N111" i="1"/>
  <c r="N112" i="1" s="1"/>
  <c r="A20" i="4"/>
  <c r="B19" i="4"/>
  <c r="A19" i="2"/>
  <c r="B18" i="2"/>
  <c r="A20" i="2" l="1"/>
  <c r="B19" i="2"/>
  <c r="B20" i="4"/>
  <c r="A21" i="4"/>
  <c r="M113" i="3"/>
  <c r="N112" i="3"/>
  <c r="N113" i="3" s="1"/>
  <c r="A22" i="4" l="1"/>
  <c r="B21" i="4"/>
  <c r="A21" i="2"/>
  <c r="B20" i="2"/>
  <c r="B21" i="2" l="1"/>
  <c r="A22" i="2"/>
  <c r="B22" i="4"/>
  <c r="A23" i="4"/>
  <c r="A24" i="4" l="1"/>
  <c r="B23" i="4"/>
  <c r="A23" i="2"/>
  <c r="B22" i="2"/>
  <c r="B23" i="2" l="1"/>
  <c r="A24" i="2"/>
  <c r="A25" i="4"/>
  <c r="B24" i="4"/>
  <c r="A26" i="4" l="1"/>
  <c r="B25" i="4"/>
  <c r="A25" i="2"/>
  <c r="B24" i="2"/>
  <c r="A26" i="2" l="1"/>
  <c r="B25" i="2"/>
  <c r="A27" i="4"/>
  <c r="B26" i="4"/>
  <c r="A28" i="4" l="1"/>
  <c r="B27" i="4"/>
  <c r="A27" i="2"/>
  <c r="B26" i="2"/>
  <c r="A28" i="2" l="1"/>
  <c r="B27" i="2"/>
  <c r="A29" i="4"/>
  <c r="B28" i="4"/>
  <c r="B29" i="4" l="1"/>
  <c r="A30" i="4"/>
  <c r="A29" i="2"/>
  <c r="B28" i="2"/>
  <c r="A30" i="2" l="1"/>
  <c r="B29" i="2"/>
  <c r="A31" i="4"/>
  <c r="B30" i="4"/>
  <c r="B31" i="4" l="1"/>
  <c r="A32" i="4"/>
  <c r="B30" i="2"/>
  <c r="A31" i="2"/>
  <c r="A32" i="2" l="1"/>
  <c r="B31" i="2"/>
  <c r="A33" i="4"/>
  <c r="B32" i="4"/>
  <c r="A34" i="4" l="1"/>
  <c r="B33" i="4"/>
  <c r="B32" i="2"/>
  <c r="A33" i="2"/>
  <c r="A34" i="2" l="1"/>
  <c r="B33" i="2"/>
  <c r="B34" i="4"/>
  <c r="A35" i="4"/>
  <c r="A36" i="4" l="1"/>
  <c r="B35" i="4"/>
  <c r="B34" i="2"/>
  <c r="A35" i="2"/>
  <c r="A36" i="2" l="1"/>
  <c r="B35" i="2"/>
  <c r="B36" i="4"/>
  <c r="A37" i="4"/>
  <c r="A38" i="4" l="1"/>
  <c r="B37" i="4"/>
  <c r="A37" i="2"/>
  <c r="B36" i="2"/>
  <c r="B37" i="2" l="1"/>
  <c r="A38" i="2"/>
  <c r="A39" i="4"/>
  <c r="B38" i="4"/>
  <c r="A40" i="4" l="1"/>
  <c r="B39" i="4"/>
  <c r="A39" i="2"/>
  <c r="B38" i="2"/>
  <c r="B39" i="2" l="1"/>
  <c r="A40" i="2"/>
  <c r="A41" i="4"/>
  <c r="B40" i="4"/>
  <c r="A42" i="4" l="1"/>
  <c r="B41" i="4"/>
  <c r="A41" i="2"/>
  <c r="B40" i="2"/>
  <c r="A42" i="2" l="1"/>
  <c r="B41" i="2"/>
  <c r="A43" i="4"/>
  <c r="B42" i="4"/>
  <c r="B43" i="4" l="1"/>
  <c r="A44" i="4"/>
  <c r="A43" i="2"/>
  <c r="B42" i="2"/>
  <c r="A44" i="2" l="1"/>
  <c r="B43" i="2"/>
  <c r="A45" i="4"/>
  <c r="B44" i="4"/>
  <c r="B45" i="4" l="1"/>
  <c r="A46" i="4"/>
  <c r="A45" i="2"/>
  <c r="B44" i="2"/>
  <c r="A46" i="2" l="1"/>
  <c r="B45" i="2"/>
  <c r="A47" i="4"/>
  <c r="B46" i="4"/>
  <c r="A48" i="4" l="1"/>
  <c r="B47" i="4"/>
  <c r="B46" i="2"/>
  <c r="A47" i="2"/>
  <c r="A48" i="2" l="1"/>
  <c r="B47" i="2"/>
  <c r="B48" i="4"/>
  <c r="A49" i="4"/>
  <c r="A50" i="4" l="1"/>
  <c r="B49" i="4"/>
  <c r="B48" i="2"/>
  <c r="A49" i="2"/>
  <c r="A50" i="2" l="1"/>
  <c r="B49" i="2"/>
  <c r="B50" i="4"/>
  <c r="A51" i="4"/>
  <c r="A52" i="4" l="1"/>
  <c r="B51" i="4"/>
  <c r="A51" i="2"/>
  <c r="B50" i="2"/>
  <c r="B51" i="2" l="1"/>
  <c r="A52" i="2"/>
  <c r="B52" i="4"/>
  <c r="A53" i="4"/>
  <c r="A54" i="4" l="1"/>
  <c r="B53" i="4"/>
  <c r="A53" i="2"/>
  <c r="B52" i="2"/>
  <c r="B53" i="2" l="1"/>
  <c r="A54" i="2"/>
  <c r="A55" i="4"/>
  <c r="B54" i="4"/>
  <c r="A56" i="4" l="1"/>
  <c r="B56" i="4" s="1"/>
  <c r="B55" i="4"/>
  <c r="A55" i="2"/>
  <c r="B54" i="2"/>
  <c r="A56" i="2" l="1"/>
  <c r="B56" i="2" s="1"/>
  <c r="B55" i="2"/>
</calcChain>
</file>

<file path=xl/sharedStrings.xml><?xml version="1.0" encoding="utf-8"?>
<sst xmlns="http://schemas.openxmlformats.org/spreadsheetml/2006/main" count="682" uniqueCount="151">
  <si>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</si>
  <si>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</si>
  <si>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</si>
  <si>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</si>
  <si>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</si>
  <si>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</si>
  <si>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</si>
  <si>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</si>
  <si>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</si>
  <si>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</si>
  <si>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</si>
  <si>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</si>
  <si>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Year</t>
  </si>
  <si>
    <r>
      <rPr>
        <b/>
        <sz val="16"/>
        <color theme="1"/>
        <rFont val="Tahoma"/>
      </rPr>
      <t>I</t>
    </r>
    <r>
      <rPr>
        <b/>
        <sz val="12"/>
        <color theme="1"/>
        <rFont val="Tahoma"/>
      </rPr>
      <t>NCOME</t>
    </r>
  </si>
  <si>
    <t>FFX Health Dept</t>
  </si>
  <si>
    <t>Starting Bank Balance</t>
  </si>
  <si>
    <t>Starting Cash Balance</t>
  </si>
  <si>
    <t>Loan Repayments</t>
  </si>
  <si>
    <t>Miscellaneous</t>
  </si>
  <si>
    <t>Income totals</t>
  </si>
  <si>
    <r>
      <rPr>
        <b/>
        <sz val="16"/>
        <color theme="1"/>
        <rFont val="Tahoma"/>
      </rPr>
      <t>E</t>
    </r>
    <r>
      <rPr>
        <b/>
        <sz val="12"/>
        <color theme="1"/>
        <rFont val="Tahoma"/>
      </rPr>
      <t>XPENSES</t>
    </r>
  </si>
  <si>
    <t>Home</t>
  </si>
  <si>
    <t>Mortgage/rent</t>
  </si>
  <si>
    <t>Verizon Wireless</t>
  </si>
  <si>
    <t>Comcast Xfinity</t>
  </si>
  <si>
    <t>Renter's Insurance</t>
  </si>
  <si>
    <t>Home improvement</t>
  </si>
  <si>
    <t>Home repairs</t>
  </si>
  <si>
    <t xml:space="preserve">Misc </t>
  </si>
  <si>
    <t>Home totals</t>
  </si>
  <si>
    <t>Food and stuffs</t>
  </si>
  <si>
    <t xml:space="preserve">Groceries </t>
  </si>
  <si>
    <t>Coffee Shop</t>
  </si>
  <si>
    <t>Booze for Home</t>
  </si>
  <si>
    <t>Bars</t>
  </si>
  <si>
    <t>Fast Food</t>
  </si>
  <si>
    <t>Dining out</t>
  </si>
  <si>
    <t>Takeout</t>
  </si>
  <si>
    <t>Daily living totals</t>
  </si>
  <si>
    <t>Transportation</t>
  </si>
  <si>
    <t>Ford Credit</t>
  </si>
  <si>
    <t>Car Insurance</t>
  </si>
  <si>
    <t>Gas/fuel</t>
  </si>
  <si>
    <t>Car wash/detailing services</t>
  </si>
  <si>
    <t>Repairs</t>
  </si>
  <si>
    <t>Parking</t>
  </si>
  <si>
    <t>AAA</t>
  </si>
  <si>
    <t>Transportation totals</t>
  </si>
  <si>
    <t>Entertainment</t>
  </si>
  <si>
    <t>AMC Service</t>
  </si>
  <si>
    <t>Spotify</t>
  </si>
  <si>
    <t>Netflix</t>
  </si>
  <si>
    <t>Hulu Plus</t>
  </si>
  <si>
    <t>Amazon</t>
  </si>
  <si>
    <t>Disney+</t>
  </si>
  <si>
    <t>Franchise Record Pool</t>
  </si>
  <si>
    <t>Redbox</t>
  </si>
  <si>
    <t>Movies/plays</t>
  </si>
  <si>
    <t>Entertainment totals</t>
  </si>
  <si>
    <t>Health</t>
  </si>
  <si>
    <t>Health Insurance Premium</t>
  </si>
  <si>
    <t>Massage Envy</t>
  </si>
  <si>
    <t>Prescriptions</t>
  </si>
  <si>
    <t>Over-the-counter drugs</t>
  </si>
  <si>
    <t>Co-pays/out-of-pocket</t>
  </si>
  <si>
    <t>Life insurance</t>
  </si>
  <si>
    <t>Health totals</t>
  </si>
  <si>
    <t>Vacations</t>
  </si>
  <si>
    <t>Misc</t>
  </si>
  <si>
    <t>Accommodations</t>
  </si>
  <si>
    <t>Food</t>
  </si>
  <si>
    <t>Souvenirs</t>
  </si>
  <si>
    <t>Activities</t>
  </si>
  <si>
    <t>Gas</t>
  </si>
  <si>
    <t>Vacations totals</t>
  </si>
  <si>
    <t>Recreation</t>
  </si>
  <si>
    <t>Gym fees</t>
  </si>
  <si>
    <t>Sports equipment</t>
  </si>
  <si>
    <t>Team dues</t>
  </si>
  <si>
    <t>Recreation totals</t>
  </si>
  <si>
    <t>Personal</t>
  </si>
  <si>
    <t>Haircuts</t>
  </si>
  <si>
    <t>Clothing</t>
  </si>
  <si>
    <t>Gifts</t>
  </si>
  <si>
    <t>Books</t>
  </si>
  <si>
    <t>Personal totals</t>
  </si>
  <si>
    <t>Financial obligations</t>
  </si>
  <si>
    <t>Taxes</t>
  </si>
  <si>
    <t>Osmin Loan</t>
  </si>
  <si>
    <t>Mauricio Loan</t>
  </si>
  <si>
    <t>CareCredit</t>
  </si>
  <si>
    <t>Sierra</t>
  </si>
  <si>
    <t>Financial obligation totals</t>
  </si>
  <si>
    <t>Misc. payments</t>
  </si>
  <si>
    <t>Birthdays</t>
  </si>
  <si>
    <t>Daddy</t>
  </si>
  <si>
    <t>Sierra Tuition</t>
  </si>
  <si>
    <t>Misc. payments totals</t>
  </si>
  <si>
    <t>Other Bills</t>
  </si>
  <si>
    <t>Humana Dental</t>
  </si>
  <si>
    <t>Humana Vision</t>
  </si>
  <si>
    <t>Bronze</t>
  </si>
  <si>
    <t>Silver</t>
  </si>
  <si>
    <t>Total expenses</t>
  </si>
  <si>
    <t>Cash short/extra</t>
  </si>
  <si>
    <t>2022 FFX HD Billable Hours</t>
  </si>
  <si>
    <t>Record of Hours Worked During Each Pay Period</t>
  </si>
  <si>
    <t>Week</t>
  </si>
  <si>
    <t>Daily Breakdown</t>
  </si>
  <si>
    <t>Beginning</t>
  </si>
  <si>
    <t>Ending</t>
  </si>
  <si>
    <t>MON</t>
  </si>
  <si>
    <t>TUE</t>
  </si>
  <si>
    <t>WED</t>
  </si>
  <si>
    <t>THU</t>
  </si>
  <si>
    <t>FRI</t>
  </si>
  <si>
    <t>SAT</t>
  </si>
  <si>
    <t>SUN</t>
  </si>
  <si>
    <t>Worked</t>
  </si>
  <si>
    <t>Monthly Worked</t>
  </si>
  <si>
    <t>Pay Month</t>
  </si>
  <si>
    <t>PD Amount</t>
  </si>
  <si>
    <t> </t>
  </si>
  <si>
    <t>January</t>
  </si>
  <si>
    <t>February</t>
  </si>
  <si>
    <t>August</t>
  </si>
  <si>
    <t>September</t>
  </si>
  <si>
    <t>October</t>
  </si>
  <si>
    <t>November</t>
  </si>
  <si>
    <t>December</t>
  </si>
  <si>
    <t>Total Hours</t>
  </si>
  <si>
    <t>Total Pay</t>
  </si>
  <si>
    <t xml:space="preserve">Legend </t>
  </si>
  <si>
    <t>Holiday</t>
  </si>
  <si>
    <t>H</t>
  </si>
  <si>
    <t>Time Off</t>
  </si>
  <si>
    <t>TO</t>
  </si>
  <si>
    <t>WFH</t>
  </si>
  <si>
    <r>
      <rPr>
        <b/>
        <sz val="16"/>
        <color theme="1"/>
        <rFont val="Tahoma"/>
      </rPr>
      <t>I</t>
    </r>
    <r>
      <rPr>
        <b/>
        <sz val="12"/>
        <color theme="1"/>
        <rFont val="Tahoma"/>
      </rPr>
      <t>NCOME</t>
    </r>
  </si>
  <si>
    <r>
      <rPr>
        <b/>
        <sz val="16"/>
        <color theme="1"/>
        <rFont val="Tahoma"/>
      </rPr>
      <t>E</t>
    </r>
    <r>
      <rPr>
        <b/>
        <sz val="12"/>
        <color theme="1"/>
        <rFont val="Tahoma"/>
      </rPr>
      <t>XPENSES</t>
    </r>
  </si>
  <si>
    <t>Daily living</t>
  </si>
  <si>
    <t>Robek's</t>
  </si>
  <si>
    <t>Progressive Insurance</t>
  </si>
  <si>
    <t>Health/Dental</t>
  </si>
  <si>
    <t>Salon/barber</t>
  </si>
  <si>
    <t>Music (CDs, etc.)</t>
  </si>
  <si>
    <t>Capital One</t>
  </si>
  <si>
    <t>Other</t>
  </si>
  <si>
    <t>Julia Bills</t>
  </si>
  <si>
    <t>Main Income</t>
  </si>
  <si>
    <t>Peacock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</si>
</sst>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m\ d"/>
    <numFmt numFmtId="165" formatCode="&quot;$&quot;#,##0.00"/>
  </numFmts>
  <fonts count="33" x14ac:knownFonts="1">
    <font>
      <sz val="10"/>
      <color rgb="FF000000"/>
      <name val="Arial"/>
      <scheme val="minor"/>
    </font>
    <font>
      <b/>
      <sz val="20"/>
      <color rgb="FFFFFFFF"/>
      <name val="Tahoma"/>
    </font>
    <font>
      <sz val="10"/>
      <name val="Arial"/>
    </font>
    <font>
      <b/>
      <sz val="11"/>
      <color theme="1"/>
      <name val="Tahoma"/>
    </font>
    <font>
      <sz val="11"/>
      <color theme="1"/>
      <name val="Tahoma"/>
    </font>
    <font>
      <sz val="9"/>
      <color rgb="FFFFFFFF"/>
      <name val="Bookman Old Style"/>
    </font>
    <font>
      <b/>
      <sz val="9"/>
      <color rgb="FFFFFFFF"/>
      <name val="Tahoma"/>
    </font>
    <font>
      <b/>
      <sz val="9"/>
      <color theme="1"/>
      <name val="Tahoma"/>
    </font>
    <font>
      <b/>
      <sz val="16"/>
      <color theme="1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4"/>
      <color rgb="FFFFFFFF"/>
      <name val="Tahoma"/>
    </font>
    <font>
      <sz val="10"/>
      <color rgb="FF000000"/>
      <name val="Tahoma"/>
    </font>
    <font>
      <b/>
      <sz val="10"/>
      <color rgb="FFFF0000"/>
      <name val="Bookman Old Style"/>
    </font>
    <font>
      <b/>
      <sz val="9"/>
      <color rgb="FF000000"/>
      <name val="Bookman Old Style"/>
    </font>
    <font>
      <sz val="10"/>
      <color theme="1"/>
      <name val="Bookman Old Style"/>
    </font>
    <font>
      <b/>
      <sz val="18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sz val="10"/>
      <color rgb="FF666699"/>
      <name val="Arial"/>
    </font>
    <font>
      <sz val="10"/>
      <color rgb="FFBFBFB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FF"/>
      <name val="Arial"/>
    </font>
    <font>
      <b/>
      <sz val="10"/>
      <color rgb="FFFFFFFF"/>
      <name val="Arial"/>
    </font>
    <font>
      <b/>
      <sz val="14"/>
      <color theme="1"/>
      <name val="Arial"/>
    </font>
    <font>
      <b/>
      <sz val="10"/>
      <color rgb="FF339966"/>
      <name val="Arial"/>
    </font>
    <font>
      <sz val="10"/>
      <color theme="1"/>
      <name val="Arial"/>
      <scheme val="minor"/>
    </font>
    <font>
      <b/>
      <sz val="10"/>
      <color theme="0"/>
      <name val="Arial"/>
    </font>
    <font>
      <b/>
      <sz val="10"/>
      <color rgb="FF666699"/>
      <name val="Arial"/>
    </font>
    <font>
      <sz val="10"/>
      <color rgb="FFFF0000"/>
      <name val="Arial"/>
    </font>
    <font>
      <b/>
      <sz val="12"/>
      <color theme="1"/>
      <name val="Tahoma"/>
    </font>
  </fonts>
  <fills count="3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C5E0F3"/>
        <bgColor rgb="FFC5E0F3"/>
      </patternFill>
    </fill>
    <fill>
      <patternFill patternType="solid">
        <fgColor rgb="FFEAEAEA"/>
        <bgColor rgb="FFEAEAEA"/>
      </patternFill>
    </fill>
    <fill>
      <patternFill patternType="solid">
        <fgColor rgb="FFF5FBFD"/>
        <bgColor rgb="FFF5FBFD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FF0000"/>
        <bgColor rgb="FFFF0000"/>
      </patternFill>
    </fill>
    <fill>
      <patternFill patternType="solid">
        <fgColor rgb="FF8496B0"/>
        <bgColor rgb="FF8496B0"/>
      </patternFill>
    </fill>
    <fill>
      <patternFill patternType="solid">
        <fgColor rgb="FFEEECE1"/>
        <bgColor rgb="FFEEECE1"/>
      </patternFill>
    </fill>
    <fill>
      <patternFill patternType="solid">
        <fgColor rgb="FFC5D9F1"/>
        <bgColor rgb="FFC5D9F1"/>
      </patternFill>
    </fill>
    <fill>
      <patternFill patternType="solid">
        <fgColor rgb="FFF2DCDB"/>
        <bgColor rgb="FFF2DCDB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8DB4E2"/>
        <bgColor rgb="FF8DB4E2"/>
      </patternFill>
    </fill>
    <fill>
      <patternFill patternType="solid">
        <fgColor rgb="FFF79646"/>
        <bgColor rgb="FFF79646"/>
      </patternFill>
    </fill>
    <fill>
      <patternFill patternType="solid">
        <fgColor rgb="FFC00000"/>
        <bgColor rgb="FFC00000"/>
      </patternFill>
    </fill>
    <fill>
      <patternFill patternType="solid">
        <fgColor rgb="FF538DD5"/>
        <bgColor rgb="FF538DD5"/>
      </patternFill>
    </fill>
    <fill>
      <patternFill patternType="solid">
        <fgColor rgb="FF99CCFF"/>
        <bgColor rgb="FF99CCFF"/>
      </patternFill>
    </fill>
    <fill>
      <patternFill patternType="solid">
        <fgColor rgb="FF3366FF"/>
        <bgColor rgb="FF3366FF"/>
      </patternFill>
    </fill>
    <fill>
      <patternFill patternType="solid">
        <fgColor rgb="FFCCFFFF"/>
        <bgColor rgb="FFCCFFFF"/>
      </patternFill>
    </fill>
    <fill>
      <patternFill patternType="solid">
        <fgColor theme="8" tint="0.79998168889431442"/>
        <bgColor rgb="FFF5FBF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rgb="FFEAEAEA"/>
      </patternFill>
    </fill>
    <fill>
      <patternFill patternType="solid">
        <fgColor theme="6" tint="0.59999389629810485"/>
        <bgColor rgb="FFEAEAEA"/>
      </patternFill>
    </fill>
    <fill>
      <patternFill patternType="solid">
        <fgColor theme="6" tint="0.39997558519241921"/>
        <bgColor rgb="FFEAEAEA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4" fillId="0" borderId="2" xfId="0" applyFont="1" applyBorder="1"/>
    <xf numFmtId="0" fontId="5" fillId="0" borderId="5" xfId="0" applyFont="1" applyBorder="1"/>
    <xf numFmtId="40" fontId="6" fillId="2" borderId="6" xfId="0" applyNumberFormat="1" applyFont="1" applyFill="1" applyBorder="1" applyAlignment="1">
      <alignment horizontal="center"/>
    </xf>
    <xf numFmtId="40" fontId="7" fillId="0" borderId="7" xfId="0" applyNumberFormat="1" applyFont="1" applyBorder="1" applyAlignment="1">
      <alignment horizontal="center"/>
    </xf>
    <xf numFmtId="0" fontId="9" fillId="0" borderId="1" xfId="0" applyFont="1" applyBorder="1"/>
    <xf numFmtId="40" fontId="9" fillId="0" borderId="8" xfId="0" applyNumberFormat="1" applyFont="1" applyBorder="1"/>
    <xf numFmtId="40" fontId="10" fillId="4" borderId="8" xfId="0" applyNumberFormat="1" applyFont="1" applyFill="1" applyBorder="1"/>
    <xf numFmtId="0" fontId="9" fillId="0" borderId="0" xfId="0" applyFont="1"/>
    <xf numFmtId="0" fontId="9" fillId="5" borderId="9" xfId="0" applyFont="1" applyFill="1" applyBorder="1"/>
    <xf numFmtId="40" fontId="10" fillId="4" borderId="9" xfId="0" applyNumberFormat="1" applyFont="1" applyFill="1" applyBorder="1"/>
    <xf numFmtId="40" fontId="12" fillId="0" borderId="8" xfId="0" applyNumberFormat="1" applyFont="1" applyBorder="1"/>
    <xf numFmtId="40" fontId="12" fillId="5" borderId="8" xfId="0" applyNumberFormat="1" applyFont="1" applyFill="1" applyBorder="1"/>
    <xf numFmtId="40" fontId="9" fillId="5" borderId="8" xfId="0" applyNumberFormat="1" applyFont="1" applyFill="1" applyBorder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4" fillId="0" borderId="10" xfId="0" applyFont="1" applyBorder="1"/>
    <xf numFmtId="0" fontId="15" fillId="0" borderId="2" xfId="0" applyFont="1" applyBorder="1"/>
    <xf numFmtId="0" fontId="15" fillId="0" borderId="3" xfId="0" applyFont="1" applyBorder="1"/>
    <xf numFmtId="0" fontId="10" fillId="0" borderId="1" xfId="0" applyFont="1" applyBorder="1"/>
    <xf numFmtId="40" fontId="9" fillId="4" borderId="8" xfId="0" applyNumberFormat="1" applyFont="1" applyFill="1" applyBorder="1"/>
    <xf numFmtId="0" fontId="17" fillId="7" borderId="14" xfId="0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/>
    </xf>
    <xf numFmtId="0" fontId="19" fillId="9" borderId="16" xfId="0" applyFont="1" applyFill="1" applyBorder="1"/>
    <xf numFmtId="0" fontId="20" fillId="9" borderId="17" xfId="0" applyFont="1" applyFill="1" applyBorder="1"/>
    <xf numFmtId="0" fontId="20" fillId="9" borderId="17" xfId="0" applyFont="1" applyFill="1" applyBorder="1" applyAlignment="1">
      <alignment horizontal="right" vertical="center"/>
    </xf>
    <xf numFmtId="0" fontId="21" fillId="9" borderId="18" xfId="0" applyFont="1" applyFill="1" applyBorder="1"/>
    <xf numFmtId="0" fontId="22" fillId="7" borderId="19" xfId="0" applyFont="1" applyFill="1" applyBorder="1" applyAlignment="1">
      <alignment horizontal="center"/>
    </xf>
    <xf numFmtId="0" fontId="22" fillId="7" borderId="18" xfId="0" applyFont="1" applyFill="1" applyBorder="1" applyAlignment="1">
      <alignment horizontal="center"/>
    </xf>
    <xf numFmtId="0" fontId="22" fillId="10" borderId="14" xfId="0" applyFont="1" applyFill="1" applyBorder="1" applyAlignment="1">
      <alignment horizontal="center"/>
    </xf>
    <xf numFmtId="0" fontId="22" fillId="10" borderId="20" xfId="0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/>
    </xf>
    <xf numFmtId="0" fontId="22" fillId="11" borderId="14" xfId="0" applyFont="1" applyFill="1" applyBorder="1" applyAlignment="1">
      <alignment horizontal="center"/>
    </xf>
    <xf numFmtId="0" fontId="22" fillId="12" borderId="14" xfId="0" applyFont="1" applyFill="1" applyBorder="1" applyAlignment="1">
      <alignment horizontal="center"/>
    </xf>
    <xf numFmtId="0" fontId="22" fillId="13" borderId="14" xfId="0" applyFont="1" applyFill="1" applyBorder="1" applyAlignment="1">
      <alignment horizontal="right" vertical="center"/>
    </xf>
    <xf numFmtId="164" fontId="18" fillId="0" borderId="22" xfId="0" applyNumberFormat="1" applyFont="1" applyBorder="1" applyAlignment="1">
      <alignment horizontal="left"/>
    </xf>
    <xf numFmtId="0" fontId="23" fillId="14" borderId="8" xfId="0" applyFont="1" applyFill="1" applyBorder="1"/>
    <xf numFmtId="0" fontId="23" fillId="14" borderId="23" xfId="0" applyFont="1" applyFill="1" applyBorder="1"/>
    <xf numFmtId="0" fontId="23" fillId="0" borderId="24" xfId="0" applyFont="1" applyBorder="1"/>
    <xf numFmtId="0" fontId="23" fillId="0" borderId="25" xfId="0" applyFont="1" applyBorder="1"/>
    <xf numFmtId="0" fontId="23" fillId="0" borderId="24" xfId="0" applyFont="1" applyBorder="1" applyAlignment="1">
      <alignment horizontal="right" vertical="center"/>
    </xf>
    <xf numFmtId="0" fontId="23" fillId="0" borderId="26" xfId="0" applyFont="1" applyBorder="1"/>
    <xf numFmtId="164" fontId="18" fillId="0" borderId="27" xfId="0" applyNumberFormat="1" applyFont="1" applyBorder="1" applyAlignment="1">
      <alignment horizontal="left"/>
    </xf>
    <xf numFmtId="0" fontId="23" fillId="14" borderId="28" xfId="0" applyFont="1" applyFill="1" applyBorder="1"/>
    <xf numFmtId="0" fontId="23" fillId="14" borderId="29" xfId="0" applyFont="1" applyFill="1" applyBorder="1"/>
    <xf numFmtId="0" fontId="24" fillId="8" borderId="28" xfId="0" applyFont="1" applyFill="1" applyBorder="1"/>
    <xf numFmtId="0" fontId="22" fillId="0" borderId="26" xfId="0" applyFont="1" applyBorder="1"/>
    <xf numFmtId="14" fontId="18" fillId="0" borderId="0" xfId="0" applyNumberFormat="1" applyFont="1"/>
    <xf numFmtId="0" fontId="23" fillId="15" borderId="29" xfId="0" applyFont="1" applyFill="1" applyBorder="1"/>
    <xf numFmtId="0" fontId="23" fillId="14" borderId="29" xfId="0" applyFont="1" applyFill="1" applyBorder="1" applyAlignment="1">
      <alignment horizontal="right" vertical="center"/>
    </xf>
    <xf numFmtId="8" fontId="22" fillId="14" borderId="30" xfId="0" applyNumberFormat="1" applyFont="1" applyFill="1" applyBorder="1"/>
    <xf numFmtId="0" fontId="23" fillId="15" borderId="28" xfId="0" applyFont="1" applyFill="1" applyBorder="1"/>
    <xf numFmtId="0" fontId="22" fillId="0" borderId="0" xfId="0" applyFont="1"/>
    <xf numFmtId="0" fontId="23" fillId="16" borderId="29" xfId="0" applyFont="1" applyFill="1" applyBorder="1"/>
    <xf numFmtId="0" fontId="23" fillId="15" borderId="29" xfId="0" applyFont="1" applyFill="1" applyBorder="1" applyAlignment="1">
      <alignment horizontal="right" vertical="center"/>
    </xf>
    <xf numFmtId="8" fontId="22" fillId="15" borderId="30" xfId="0" applyNumberFormat="1" applyFont="1" applyFill="1" applyBorder="1"/>
    <xf numFmtId="0" fontId="23" fillId="16" borderId="28" xfId="0" applyFont="1" applyFill="1" applyBorder="1"/>
    <xf numFmtId="0" fontId="18" fillId="0" borderId="0" xfId="0" applyFont="1" applyAlignment="1">
      <alignment horizontal="center"/>
    </xf>
    <xf numFmtId="0" fontId="23" fillId="17" borderId="29" xfId="0" applyFont="1" applyFill="1" applyBorder="1"/>
    <xf numFmtId="0" fontId="23" fillId="16" borderId="29" xfId="0" applyFont="1" applyFill="1" applyBorder="1" applyAlignment="1">
      <alignment horizontal="right" vertical="center"/>
    </xf>
    <xf numFmtId="8" fontId="22" fillId="16" borderId="30" xfId="0" applyNumberFormat="1" applyFont="1" applyFill="1" applyBorder="1"/>
    <xf numFmtId="0" fontId="23" fillId="17" borderId="28" xfId="0" applyFont="1" applyFill="1" applyBorder="1"/>
    <xf numFmtId="0" fontId="23" fillId="17" borderId="29" xfId="0" applyFont="1" applyFill="1" applyBorder="1" applyAlignment="1">
      <alignment horizontal="right" vertical="center"/>
    </xf>
    <xf numFmtId="8" fontId="22" fillId="17" borderId="30" xfId="0" applyNumberFormat="1" applyFont="1" applyFill="1" applyBorder="1"/>
    <xf numFmtId="0" fontId="23" fillId="18" borderId="28" xfId="0" applyFont="1" applyFill="1" applyBorder="1"/>
    <xf numFmtId="0" fontId="23" fillId="18" borderId="29" xfId="0" applyFont="1" applyFill="1" applyBorder="1"/>
    <xf numFmtId="2" fontId="22" fillId="0" borderId="0" xfId="0" applyNumberFormat="1" applyFont="1"/>
    <xf numFmtId="0" fontId="23" fillId="19" borderId="29" xfId="0" applyFont="1" applyFill="1" applyBorder="1"/>
    <xf numFmtId="0" fontId="23" fillId="18" borderId="29" xfId="0" applyFont="1" applyFill="1" applyBorder="1" applyAlignment="1">
      <alignment horizontal="right" vertical="center"/>
    </xf>
    <xf numFmtId="8" fontId="22" fillId="18" borderId="30" xfId="0" applyNumberFormat="1" applyFont="1" applyFill="1" applyBorder="1"/>
    <xf numFmtId="0" fontId="23" fillId="19" borderId="28" xfId="0" applyFont="1" applyFill="1" applyBorder="1"/>
    <xf numFmtId="0" fontId="23" fillId="20" borderId="29" xfId="0" applyFont="1" applyFill="1" applyBorder="1"/>
    <xf numFmtId="0" fontId="23" fillId="19" borderId="29" xfId="0" applyFont="1" applyFill="1" applyBorder="1" applyAlignment="1">
      <alignment horizontal="right" vertical="center"/>
    </xf>
    <xf numFmtId="2" fontId="22" fillId="19" borderId="30" xfId="0" applyNumberFormat="1" applyFont="1" applyFill="1" applyBorder="1"/>
    <xf numFmtId="0" fontId="23" fillId="20" borderId="28" xfId="0" applyFont="1" applyFill="1" applyBorder="1"/>
    <xf numFmtId="0" fontId="23" fillId="20" borderId="8" xfId="0" applyFont="1" applyFill="1" applyBorder="1"/>
    <xf numFmtId="0" fontId="23" fillId="20" borderId="23" xfId="0" applyFont="1" applyFill="1" applyBorder="1"/>
    <xf numFmtId="8" fontId="22" fillId="20" borderId="31" xfId="0" applyNumberFormat="1" applyFont="1" applyFill="1" applyBorder="1"/>
    <xf numFmtId="0" fontId="23" fillId="21" borderId="28" xfId="0" applyFont="1" applyFill="1" applyBorder="1"/>
    <xf numFmtId="0" fontId="23" fillId="21" borderId="29" xfId="0" applyFont="1" applyFill="1" applyBorder="1"/>
    <xf numFmtId="0" fontId="23" fillId="22" borderId="29" xfId="0" applyFont="1" applyFill="1" applyBorder="1"/>
    <xf numFmtId="0" fontId="23" fillId="21" borderId="29" xfId="0" applyFont="1" applyFill="1" applyBorder="1" applyAlignment="1">
      <alignment horizontal="right" vertical="center"/>
    </xf>
    <xf numFmtId="8" fontId="22" fillId="21" borderId="30" xfId="0" applyNumberFormat="1" applyFont="1" applyFill="1" applyBorder="1"/>
    <xf numFmtId="0" fontId="23" fillId="22" borderId="28" xfId="0" applyFont="1" applyFill="1" applyBorder="1"/>
    <xf numFmtId="0" fontId="25" fillId="0" borderId="26" xfId="0" applyFont="1" applyBorder="1"/>
    <xf numFmtId="0" fontId="23" fillId="22" borderId="29" xfId="0" applyFont="1" applyFill="1" applyBorder="1" applyAlignment="1">
      <alignment horizontal="right" vertical="center"/>
    </xf>
    <xf numFmtId="8" fontId="22" fillId="22" borderId="30" xfId="0" applyNumberFormat="1" applyFont="1" applyFill="1" applyBorder="1"/>
    <xf numFmtId="0" fontId="23" fillId="23" borderId="28" xfId="0" applyFont="1" applyFill="1" applyBorder="1"/>
    <xf numFmtId="0" fontId="23" fillId="23" borderId="29" xfId="0" applyFont="1" applyFill="1" applyBorder="1"/>
    <xf numFmtId="0" fontId="23" fillId="24" borderId="29" xfId="0" applyFont="1" applyFill="1" applyBorder="1"/>
    <xf numFmtId="0" fontId="23" fillId="23" borderId="29" xfId="0" applyFont="1" applyFill="1" applyBorder="1" applyAlignment="1">
      <alignment horizontal="right" vertical="center"/>
    </xf>
    <xf numFmtId="8" fontId="17" fillId="23" borderId="30" xfId="0" applyNumberFormat="1" applyFont="1" applyFill="1" applyBorder="1"/>
    <xf numFmtId="0" fontId="23" fillId="24" borderId="28" xfId="0" applyFont="1" applyFill="1" applyBorder="1"/>
    <xf numFmtId="0" fontId="24" fillId="8" borderId="29" xfId="0" applyFont="1" applyFill="1" applyBorder="1"/>
    <xf numFmtId="0" fontId="23" fillId="25" borderId="29" xfId="0" applyFont="1" applyFill="1" applyBorder="1"/>
    <xf numFmtId="0" fontId="23" fillId="24" borderId="29" xfId="0" applyFont="1" applyFill="1" applyBorder="1" applyAlignment="1">
      <alignment horizontal="right" vertical="center"/>
    </xf>
    <xf numFmtId="8" fontId="17" fillId="24" borderId="30" xfId="0" applyNumberFormat="1" applyFont="1" applyFill="1" applyBorder="1"/>
    <xf numFmtId="0" fontId="23" fillId="25" borderId="28" xfId="0" applyFont="1" applyFill="1" applyBorder="1"/>
    <xf numFmtId="0" fontId="23" fillId="25" borderId="29" xfId="0" applyFont="1" applyFill="1" applyBorder="1" applyAlignment="1">
      <alignment horizontal="right" vertical="center"/>
    </xf>
    <xf numFmtId="8" fontId="17" fillId="25" borderId="30" xfId="0" applyNumberFormat="1" applyFont="1" applyFill="1" applyBorder="1"/>
    <xf numFmtId="14" fontId="18" fillId="0" borderId="0" xfId="0" applyNumberFormat="1" applyFont="1"/>
    <xf numFmtId="165" fontId="22" fillId="26" borderId="32" xfId="0" applyNumberFormat="1" applyFont="1" applyFill="1" applyBorder="1" applyAlignment="1">
      <alignment horizontal="center"/>
    </xf>
    <xf numFmtId="165" fontId="22" fillId="26" borderId="32" xfId="0" applyNumberFormat="1" applyFont="1" applyFill="1" applyBorder="1" applyAlignment="1">
      <alignment horizontal="right" vertical="center"/>
    </xf>
    <xf numFmtId="165" fontId="22" fillId="26" borderId="33" xfId="0" applyNumberFormat="1" applyFont="1" applyFill="1" applyBorder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right" vertical="center"/>
    </xf>
    <xf numFmtId="3" fontId="18" fillId="0" borderId="0" xfId="0" applyNumberFormat="1" applyFont="1"/>
    <xf numFmtId="0" fontId="28" fillId="0" borderId="0" xfId="0" applyFont="1"/>
    <xf numFmtId="0" fontId="24" fillId="8" borderId="8" xfId="0" applyFont="1" applyFill="1" applyBorder="1" applyAlignment="1">
      <alignment horizontal="center"/>
    </xf>
    <xf numFmtId="0" fontId="23" fillId="0" borderId="0" xfId="0" applyFont="1"/>
    <xf numFmtId="2" fontId="29" fillId="27" borderId="8" xfId="0" applyNumberFormat="1" applyFont="1" applyFill="1" applyBorder="1" applyAlignment="1">
      <alignment horizontal="center"/>
    </xf>
    <xf numFmtId="165" fontId="18" fillId="0" borderId="0" xfId="0" applyNumberFormat="1" applyFont="1" applyAlignment="1">
      <alignment horizontal="right" vertical="center"/>
    </xf>
    <xf numFmtId="2" fontId="30" fillId="28" borderId="8" xfId="0" applyNumberFormat="1" applyFont="1" applyFill="1" applyBorder="1" applyAlignment="1">
      <alignment horizontal="center"/>
    </xf>
    <xf numFmtId="0" fontId="31" fillId="9" borderId="18" xfId="0" applyFont="1" applyFill="1" applyBorder="1"/>
    <xf numFmtId="0" fontId="22" fillId="13" borderId="14" xfId="0" applyFont="1" applyFill="1" applyBorder="1" applyAlignment="1">
      <alignment horizontal="center"/>
    </xf>
    <xf numFmtId="2" fontId="23" fillId="0" borderId="22" xfId="0" applyNumberFormat="1" applyFont="1" applyBorder="1" applyAlignment="1">
      <alignment horizontal="center"/>
    </xf>
    <xf numFmtId="2" fontId="23" fillId="0" borderId="27" xfId="0" applyNumberFormat="1" applyFont="1" applyBorder="1" applyAlignment="1">
      <alignment horizontal="center"/>
    </xf>
    <xf numFmtId="2" fontId="18" fillId="0" borderId="22" xfId="0" applyNumberFormat="1" applyFont="1" applyBorder="1" applyAlignment="1">
      <alignment horizontal="center"/>
    </xf>
    <xf numFmtId="2" fontId="18" fillId="0" borderId="27" xfId="0" applyNumberFormat="1" applyFont="1" applyBorder="1" applyAlignment="1">
      <alignment horizontal="center"/>
    </xf>
    <xf numFmtId="14" fontId="18" fillId="0" borderId="27" xfId="0" applyNumberFormat="1" applyFont="1" applyBorder="1" applyAlignment="1">
      <alignment horizontal="center" vertical="center"/>
    </xf>
    <xf numFmtId="165" fontId="18" fillId="0" borderId="34" xfId="0" applyNumberFormat="1" applyFont="1" applyBorder="1"/>
    <xf numFmtId="2" fontId="23" fillId="0" borderId="8" xfId="0" applyNumberFormat="1" applyFont="1" applyBorder="1" applyAlignment="1">
      <alignment horizontal="center"/>
    </xf>
    <xf numFmtId="2" fontId="23" fillId="0" borderId="0" xfId="0" applyNumberFormat="1" applyFont="1" applyAlignment="1">
      <alignment horizontal="center"/>
    </xf>
    <xf numFmtId="2" fontId="18" fillId="0" borderId="8" xfId="0" applyNumberFormat="1" applyFont="1" applyBorder="1" applyAlignment="1">
      <alignment horizontal="center"/>
    </xf>
    <xf numFmtId="14" fontId="18" fillId="0" borderId="8" xfId="0" applyNumberFormat="1" applyFont="1" applyBorder="1" applyAlignment="1">
      <alignment horizontal="center" vertical="center"/>
    </xf>
    <xf numFmtId="165" fontId="18" fillId="0" borderId="35" xfId="0" applyNumberFormat="1" applyFont="1" applyBorder="1"/>
    <xf numFmtId="165" fontId="22" fillId="0" borderId="35" xfId="0" applyNumberFormat="1" applyFont="1" applyBorder="1"/>
    <xf numFmtId="14" fontId="23" fillId="0" borderId="8" xfId="0" applyNumberFormat="1" applyFont="1" applyBorder="1" applyAlignment="1">
      <alignment horizontal="center" vertical="center"/>
    </xf>
    <xf numFmtId="4" fontId="22" fillId="0" borderId="35" xfId="0" applyNumberFormat="1" applyFont="1" applyBorder="1"/>
    <xf numFmtId="165" fontId="29" fillId="0" borderId="35" xfId="0" applyNumberFormat="1" applyFont="1" applyBorder="1"/>
    <xf numFmtId="165" fontId="18" fillId="0" borderId="0" xfId="0" applyNumberFormat="1" applyFont="1"/>
    <xf numFmtId="0" fontId="1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vertical="center"/>
    </xf>
    <xf numFmtId="0" fontId="16" fillId="6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17" fillId="6" borderId="11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Alignment="1"/>
    <xf numFmtId="0" fontId="17" fillId="7" borderId="11" xfId="0" applyFont="1" applyFill="1" applyBorder="1" applyAlignment="1">
      <alignment horizontal="center"/>
    </xf>
    <xf numFmtId="0" fontId="9" fillId="29" borderId="9" xfId="0" applyFont="1" applyFill="1" applyBorder="1"/>
    <xf numFmtId="40" fontId="9" fillId="30" borderId="8" xfId="0" applyNumberFormat="1" applyFont="1" applyFill="1" applyBorder="1"/>
    <xf numFmtId="40" fontId="10" fillId="31" borderId="8" xfId="0" applyNumberFormat="1" applyFont="1" applyFill="1" applyBorder="1"/>
    <xf numFmtId="40" fontId="10" fillId="32" borderId="8" xfId="0" applyNumberFormat="1" applyFont="1" applyFill="1" applyBorder="1"/>
    <xf numFmtId="40" fontId="10" fillId="33" borderId="9" xfId="0" applyNumberFormat="1" applyFont="1" applyFill="1" applyBorder="1"/>
    <xf numFmtId="40" fontId="10" fillId="33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110" zoomScaleNormal="110" workbookViewId="0">
      <pane ySplit="3" topLeftCell="A4" activePane="bottomLeft" state="frozen"/>
      <selection pane="bottomLeft" activeCell="C122" sqref="C122"/>
    </sheetView>
  </sheetViews>
  <sheetFormatPr baseColWidth="10" defaultColWidth="12.6640625" defaultRowHeight="15" customHeight="1" x14ac:dyDescent="0.15"/>
  <cols>
    <col min="1" max="1" width="28.1640625" customWidth="1"/>
    <col min="2" max="2" width="14" customWidth="1"/>
    <col min="3" max="3" width="12.1640625" customWidth="1"/>
    <col min="4" max="5" width="12.33203125" customWidth="1"/>
    <col min="6" max="6" width="12.6640625" customWidth="1"/>
    <col min="7" max="7" width="11.6640625" customWidth="1"/>
    <col min="8" max="8" width="11.1640625" customWidth="1"/>
    <col min="9" max="10" width="11.33203125" customWidth="1"/>
    <col min="11" max="11" width="12.33203125" customWidth="1"/>
    <col min="12" max="12" width="11.33203125" customWidth="1"/>
    <col min="13" max="13" width="13" customWidth="1"/>
    <col min="14" max="14" width="13.33203125" customWidth="1"/>
    <col min="15" max="26" width="8.83203125" customWidth="1"/>
  </cols>
  <sheetData>
    <row r="1" spans="1:26" ht="31.5" customHeight="1" x14ac:dyDescent="0.25">
      <c r="A1" s="137">
        <v>2023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</row>
    <row r="2" spans="1:26" ht="1.5" customHeight="1" x14ac:dyDescent="0.1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6" ht="12.75" customHeight="1" x14ac:dyDescent="0.15">
      <c r="A3" s="3"/>
      <c r="B3" s="4" t="s">
        <v>0</v>
      </c>
      <c r="C3" s="5" t="s">
        <v>1</v>
      </c>
      <c r="D3" s="4" t="s">
        <v>2</v>
      </c>
      <c r="E3" s="5" t="s">
        <v>3</v>
      </c>
      <c r="F3" s="4" t="s">
        <v>4</v>
      </c>
      <c r="G3" s="5" t="s">
        <v>5</v>
      </c>
      <c r="H3" s="4" t="s">
        <v>6</v>
      </c>
      <c r="I3" s="5" t="s">
        <v>7</v>
      </c>
      <c r="J3" s="4" t="s">
        <v>8</v>
      </c>
      <c r="K3" s="5" t="s">
        <v>9</v>
      </c>
      <c r="L3" s="4" t="s">
        <v>10</v>
      </c>
      <c r="M3" s="5" t="s">
        <v>11</v>
      </c>
      <c r="N3" s="4" t="s">
        <v>12</v>
      </c>
    </row>
    <row r="4" spans="1:26" ht="21" customHeight="1" x14ac:dyDescent="0.15">
      <c r="A4" s="138" t="s">
        <v>13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6"/>
    </row>
    <row r="5" spans="1:26" ht="13.5" customHeight="1" x14ac:dyDescent="0.15">
      <c r="A5" s="6" t="s">
        <v>149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f>'2022 Billable Hours'!M34</f>
        <v>0</v>
      </c>
      <c r="I5" s="7">
        <f>'2022 Billable Hours'!M39</f>
        <v>0</v>
      </c>
      <c r="J5" s="7">
        <f>'2022 Billable Hours'!M43</f>
        <v>0</v>
      </c>
      <c r="K5" s="7">
        <f>'2022 Billable Hours'!M48</f>
        <v>0</v>
      </c>
      <c r="L5" s="7">
        <f>'2022 Billable Hours'!M52</f>
        <v>0</v>
      </c>
      <c r="M5" s="7">
        <f>'2022 Billable Hours'!M56</f>
        <v>0</v>
      </c>
      <c r="N5" s="149">
        <f>SUM(B5:M5)</f>
        <v>0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 x14ac:dyDescent="0.15">
      <c r="A6" s="147" t="s">
        <v>15</v>
      </c>
      <c r="B6" s="148">
        <v>0</v>
      </c>
      <c r="C6" s="148">
        <v>0</v>
      </c>
      <c r="D6" s="148">
        <v>0</v>
      </c>
      <c r="E6" s="148">
        <v>0</v>
      </c>
      <c r="F6" s="148">
        <v>0</v>
      </c>
      <c r="G6" s="148">
        <v>0</v>
      </c>
      <c r="H6" s="148">
        <v>0</v>
      </c>
      <c r="I6" s="148">
        <v>0</v>
      </c>
      <c r="J6" s="148">
        <v>0</v>
      </c>
      <c r="K6" s="148">
        <v>0</v>
      </c>
      <c r="L6" s="148">
        <v>0</v>
      </c>
      <c r="M6" s="148">
        <v>0</v>
      </c>
      <c r="N6" s="15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 x14ac:dyDescent="0.15">
      <c r="A7" s="6" t="s">
        <v>16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14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 x14ac:dyDescent="0.15">
      <c r="A8" s="147" t="s">
        <v>17</v>
      </c>
      <c r="B8" s="148">
        <v>0</v>
      </c>
      <c r="C8" s="148">
        <v>0</v>
      </c>
      <c r="D8" s="148">
        <v>0</v>
      </c>
      <c r="E8" s="148">
        <v>0</v>
      </c>
      <c r="F8" s="148">
        <v>0</v>
      </c>
      <c r="G8" s="148">
        <v>0</v>
      </c>
      <c r="H8" s="148">
        <v>0</v>
      </c>
      <c r="I8" s="148">
        <v>0</v>
      </c>
      <c r="J8" s="148">
        <v>0</v>
      </c>
      <c r="K8" s="148">
        <v>0</v>
      </c>
      <c r="L8" s="148">
        <v>0</v>
      </c>
      <c r="M8" s="148">
        <v>0</v>
      </c>
      <c r="N8" s="15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 x14ac:dyDescent="0.15">
      <c r="A9" s="6" t="s">
        <v>18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8000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14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 x14ac:dyDescent="0.15">
      <c r="A10" s="151" t="s">
        <v>19</v>
      </c>
      <c r="B10" s="152">
        <f t="shared" ref="B10:G10" si="0">SUM(B3:B9)</f>
        <v>0</v>
      </c>
      <c r="C10" s="152">
        <f t="shared" si="0"/>
        <v>0</v>
      </c>
      <c r="D10" s="152">
        <f t="shared" si="0"/>
        <v>0</v>
      </c>
      <c r="E10" s="152">
        <f t="shared" si="0"/>
        <v>0</v>
      </c>
      <c r="F10" s="152">
        <f t="shared" si="0"/>
        <v>0</v>
      </c>
      <c r="G10" s="152">
        <f t="shared" si="0"/>
        <v>8000</v>
      </c>
      <c r="H10" s="152">
        <f t="shared" ref="B10:N10" si="1">SUM(H5:H9)</f>
        <v>0</v>
      </c>
      <c r="I10" s="152">
        <f t="shared" si="1"/>
        <v>0</v>
      </c>
      <c r="J10" s="152">
        <f t="shared" si="1"/>
        <v>0</v>
      </c>
      <c r="K10" s="152">
        <f t="shared" si="1"/>
        <v>0</v>
      </c>
      <c r="L10" s="152">
        <f t="shared" si="1"/>
        <v>0</v>
      </c>
      <c r="M10" s="152">
        <f t="shared" si="1"/>
        <v>0</v>
      </c>
      <c r="N10" s="152">
        <f t="shared" si="1"/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5.5" customHeight="1" x14ac:dyDescent="0.15">
      <c r="A11" s="138" t="s">
        <v>20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6"/>
    </row>
    <row r="12" spans="1:26" ht="21.75" customHeight="1" x14ac:dyDescent="0.2">
      <c r="A12" s="134" t="s">
        <v>21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6"/>
    </row>
    <row r="13" spans="1:26" ht="13.5" customHeight="1" x14ac:dyDescent="0.15">
      <c r="A13" s="6" t="s">
        <v>22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2070</v>
      </c>
      <c r="H13" s="7">
        <v>2070</v>
      </c>
      <c r="I13" s="7">
        <v>2070</v>
      </c>
      <c r="J13" s="7">
        <v>0</v>
      </c>
      <c r="K13" s="7">
        <v>0</v>
      </c>
      <c r="L13" s="7">
        <v>0</v>
      </c>
      <c r="M13" s="7">
        <v>0</v>
      </c>
      <c r="N13" s="149">
        <f t="shared" ref="N13:N20" si="2">SUM(B13:M13)</f>
        <v>6210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 x14ac:dyDescent="0.15">
      <c r="A14" s="147" t="s">
        <v>23</v>
      </c>
      <c r="B14" s="148">
        <v>0</v>
      </c>
      <c r="C14" s="148">
        <v>0</v>
      </c>
      <c r="D14" s="148">
        <v>0</v>
      </c>
      <c r="E14" s="148">
        <v>0</v>
      </c>
      <c r="F14" s="148">
        <v>0</v>
      </c>
      <c r="G14" s="148">
        <v>0</v>
      </c>
      <c r="H14" s="148">
        <v>170</v>
      </c>
      <c r="I14" s="148">
        <v>170</v>
      </c>
      <c r="J14" s="148">
        <v>170</v>
      </c>
      <c r="K14" s="148">
        <v>170</v>
      </c>
      <c r="L14" s="148">
        <v>170</v>
      </c>
      <c r="M14" s="148">
        <v>170</v>
      </c>
      <c r="N14" s="150">
        <f t="shared" si="2"/>
        <v>1020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 x14ac:dyDescent="0.15">
      <c r="A15" s="6" t="s">
        <v>24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95</v>
      </c>
      <c r="I15" s="7">
        <v>95</v>
      </c>
      <c r="J15" s="7">
        <v>95</v>
      </c>
      <c r="K15" s="7">
        <v>95</v>
      </c>
      <c r="L15" s="7">
        <v>95</v>
      </c>
      <c r="M15" s="7">
        <v>95</v>
      </c>
      <c r="N15" s="149">
        <f t="shared" si="2"/>
        <v>570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 x14ac:dyDescent="0.15">
      <c r="A16" s="6" t="s">
        <v>25</v>
      </c>
      <c r="B16" s="148">
        <v>0</v>
      </c>
      <c r="C16" s="148">
        <v>0</v>
      </c>
      <c r="D16" s="148">
        <v>0</v>
      </c>
      <c r="E16" s="148">
        <v>0</v>
      </c>
      <c r="F16" s="148">
        <v>0</v>
      </c>
      <c r="G16" s="148">
        <v>0</v>
      </c>
      <c r="H16" s="148">
        <v>15.99</v>
      </c>
      <c r="I16" s="148">
        <v>15.99</v>
      </c>
      <c r="J16" s="148">
        <v>15.99</v>
      </c>
      <c r="K16" s="148">
        <v>15.99</v>
      </c>
      <c r="L16" s="148">
        <v>15.99</v>
      </c>
      <c r="M16" s="148">
        <v>15.99</v>
      </c>
      <c r="N16" s="150">
        <f t="shared" si="2"/>
        <v>95.94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 x14ac:dyDescent="0.15">
      <c r="A17" s="147" t="s">
        <v>26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149">
        <f t="shared" si="2"/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.5" customHeight="1" x14ac:dyDescent="0.15">
      <c r="A18" s="6" t="s">
        <v>27</v>
      </c>
      <c r="B18" s="148">
        <v>0</v>
      </c>
      <c r="C18" s="148">
        <v>0</v>
      </c>
      <c r="D18" s="148">
        <v>0</v>
      </c>
      <c r="E18" s="148">
        <v>0</v>
      </c>
      <c r="F18" s="148">
        <v>0</v>
      </c>
      <c r="G18" s="148">
        <v>0</v>
      </c>
      <c r="H18" s="148">
        <v>0</v>
      </c>
      <c r="I18" s="148">
        <v>0</v>
      </c>
      <c r="J18" s="148">
        <v>0</v>
      </c>
      <c r="K18" s="148">
        <v>0</v>
      </c>
      <c r="L18" s="148">
        <v>0</v>
      </c>
      <c r="M18" s="148">
        <v>0</v>
      </c>
      <c r="N18" s="150">
        <f t="shared" si="2"/>
        <v>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 x14ac:dyDescent="0.15">
      <c r="A19" s="147" t="s">
        <v>28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149">
        <f t="shared" si="2"/>
        <v>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 x14ac:dyDescent="0.15">
      <c r="A20" s="151" t="s">
        <v>29</v>
      </c>
      <c r="B20" s="152">
        <f>SUM(B13:B19)</f>
        <v>0</v>
      </c>
      <c r="C20" s="152">
        <f t="shared" ref="C20:G20" si="3">SUM(C13:C19)</f>
        <v>0</v>
      </c>
      <c r="D20" s="152">
        <f t="shared" si="3"/>
        <v>0</v>
      </c>
      <c r="E20" s="152">
        <f t="shared" si="3"/>
        <v>0</v>
      </c>
      <c r="F20" s="152">
        <f t="shared" si="3"/>
        <v>0</v>
      </c>
      <c r="G20" s="152">
        <f t="shared" si="3"/>
        <v>2070</v>
      </c>
      <c r="H20" s="152">
        <f t="shared" ref="B20:M20" si="4">SUM(H13:H19)</f>
        <v>2350.9899999999998</v>
      </c>
      <c r="I20" s="152">
        <f t="shared" si="4"/>
        <v>2350.9899999999998</v>
      </c>
      <c r="J20" s="152">
        <f t="shared" si="4"/>
        <v>280.99</v>
      </c>
      <c r="K20" s="152">
        <f t="shared" si="4"/>
        <v>280.99</v>
      </c>
      <c r="L20" s="152">
        <f t="shared" si="4"/>
        <v>280.99</v>
      </c>
      <c r="M20" s="152">
        <f t="shared" si="4"/>
        <v>280.99</v>
      </c>
      <c r="N20" s="152">
        <f t="shared" si="2"/>
        <v>7895.9399999999987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1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26" ht="21.75" customHeight="1" x14ac:dyDescent="0.2">
      <c r="A22" s="134" t="s">
        <v>30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6"/>
    </row>
    <row r="23" spans="1:26" ht="13.5" customHeight="1" x14ac:dyDescent="0.15">
      <c r="A23" s="6" t="s">
        <v>31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149">
        <f t="shared" ref="N23:N30" si="5">SUM(B23:M23)</f>
        <v>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 x14ac:dyDescent="0.15">
      <c r="A24" s="147" t="s">
        <v>32</v>
      </c>
      <c r="B24" s="148">
        <v>0</v>
      </c>
      <c r="C24" s="148">
        <v>0</v>
      </c>
      <c r="D24" s="148">
        <v>0</v>
      </c>
      <c r="E24" s="148">
        <v>0</v>
      </c>
      <c r="F24" s="148">
        <v>0</v>
      </c>
      <c r="G24" s="148">
        <v>0</v>
      </c>
      <c r="H24" s="148">
        <v>0</v>
      </c>
      <c r="I24" s="148">
        <v>0</v>
      </c>
      <c r="J24" s="148">
        <v>0</v>
      </c>
      <c r="K24" s="148">
        <v>0</v>
      </c>
      <c r="L24" s="148">
        <v>0</v>
      </c>
      <c r="M24" s="148">
        <v>0</v>
      </c>
      <c r="N24" s="150">
        <f t="shared" si="5"/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 x14ac:dyDescent="0.15">
      <c r="A25" s="6" t="s">
        <v>33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149">
        <f t="shared" si="5"/>
        <v>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 x14ac:dyDescent="0.15">
      <c r="A26" s="147" t="s">
        <v>34</v>
      </c>
      <c r="B26" s="148">
        <v>0</v>
      </c>
      <c r="C26" s="148">
        <v>0</v>
      </c>
      <c r="D26" s="148">
        <v>0</v>
      </c>
      <c r="E26" s="148">
        <v>0</v>
      </c>
      <c r="F26" s="148">
        <v>0</v>
      </c>
      <c r="G26" s="148">
        <v>0</v>
      </c>
      <c r="H26" s="148">
        <v>0</v>
      </c>
      <c r="I26" s="148">
        <v>0</v>
      </c>
      <c r="J26" s="148">
        <v>0</v>
      </c>
      <c r="K26" s="148">
        <v>0</v>
      </c>
      <c r="L26" s="148">
        <v>0</v>
      </c>
      <c r="M26" s="148">
        <v>0</v>
      </c>
      <c r="N26" s="150">
        <f t="shared" si="5"/>
        <v>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 x14ac:dyDescent="0.15">
      <c r="A27" s="6" t="s">
        <v>35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149">
        <f t="shared" si="5"/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 x14ac:dyDescent="0.15">
      <c r="A28" s="147" t="s">
        <v>36</v>
      </c>
      <c r="B28" s="148">
        <v>0</v>
      </c>
      <c r="C28" s="148">
        <v>0</v>
      </c>
      <c r="D28" s="148">
        <v>0</v>
      </c>
      <c r="E28" s="148">
        <v>0</v>
      </c>
      <c r="F28" s="148">
        <v>0</v>
      </c>
      <c r="G28" s="148">
        <v>0</v>
      </c>
      <c r="H28" s="148">
        <v>0</v>
      </c>
      <c r="I28" s="148">
        <v>0</v>
      </c>
      <c r="J28" s="148">
        <v>0</v>
      </c>
      <c r="K28" s="148">
        <v>0</v>
      </c>
      <c r="L28" s="148">
        <v>0</v>
      </c>
      <c r="M28" s="148">
        <v>0</v>
      </c>
      <c r="N28" s="150">
        <f t="shared" si="5"/>
        <v>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 x14ac:dyDescent="0.15">
      <c r="A29" s="6" t="s">
        <v>37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149">
        <f t="shared" si="5"/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 x14ac:dyDescent="0.15">
      <c r="A30" s="151" t="s">
        <v>38</v>
      </c>
      <c r="B30" s="152">
        <f t="shared" ref="B30:M30" si="6">SUM(B23:B29)</f>
        <v>0</v>
      </c>
      <c r="C30" s="152">
        <f t="shared" si="6"/>
        <v>0</v>
      </c>
      <c r="D30" s="152">
        <f t="shared" si="6"/>
        <v>0</v>
      </c>
      <c r="E30" s="152">
        <f t="shared" si="6"/>
        <v>0</v>
      </c>
      <c r="F30" s="152">
        <f t="shared" si="6"/>
        <v>0</v>
      </c>
      <c r="G30" s="152">
        <f t="shared" si="6"/>
        <v>0</v>
      </c>
      <c r="H30" s="152">
        <f t="shared" si="6"/>
        <v>0</v>
      </c>
      <c r="I30" s="152">
        <f t="shared" si="6"/>
        <v>0</v>
      </c>
      <c r="J30" s="152">
        <f t="shared" si="6"/>
        <v>0</v>
      </c>
      <c r="K30" s="152">
        <f t="shared" si="6"/>
        <v>0</v>
      </c>
      <c r="L30" s="152">
        <f t="shared" si="6"/>
        <v>0</v>
      </c>
      <c r="M30" s="152">
        <f t="shared" si="6"/>
        <v>0</v>
      </c>
      <c r="N30" s="152">
        <f t="shared" si="5"/>
        <v>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1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</row>
    <row r="32" spans="1:26" ht="21.75" customHeight="1" x14ac:dyDescent="0.2">
      <c r="A32" s="134" t="s">
        <v>39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6"/>
    </row>
    <row r="33" spans="1:26" ht="13.5" customHeight="1" x14ac:dyDescent="0.15">
      <c r="A33" s="6" t="s">
        <v>40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339</v>
      </c>
      <c r="J33" s="7">
        <v>339</v>
      </c>
      <c r="K33" s="7">
        <v>339</v>
      </c>
      <c r="L33" s="7">
        <v>339</v>
      </c>
      <c r="M33" s="7">
        <v>339</v>
      </c>
      <c r="N33" s="149">
        <f t="shared" ref="N33:N40" si="7">SUM(B33:M33)</f>
        <v>1695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 x14ac:dyDescent="0.15">
      <c r="A34" s="147" t="s">
        <v>41</v>
      </c>
      <c r="B34" s="148">
        <v>0</v>
      </c>
      <c r="C34" s="148">
        <v>0</v>
      </c>
      <c r="D34" s="148">
        <v>0</v>
      </c>
      <c r="E34" s="148">
        <v>0</v>
      </c>
      <c r="F34" s="148">
        <v>0</v>
      </c>
      <c r="G34" s="148">
        <v>135</v>
      </c>
      <c r="H34" s="148">
        <v>135</v>
      </c>
      <c r="I34" s="148">
        <v>150</v>
      </c>
      <c r="J34" s="148">
        <v>150</v>
      </c>
      <c r="K34" s="148">
        <v>150</v>
      </c>
      <c r="L34" s="148">
        <v>150</v>
      </c>
      <c r="M34" s="148">
        <v>150</v>
      </c>
      <c r="N34" s="150">
        <f t="shared" si="7"/>
        <v>1020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 x14ac:dyDescent="0.15">
      <c r="A35" s="6" t="s">
        <v>42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120</v>
      </c>
      <c r="I35" s="7">
        <v>120</v>
      </c>
      <c r="J35" s="7">
        <v>120</v>
      </c>
      <c r="K35" s="7">
        <v>120</v>
      </c>
      <c r="L35" s="7">
        <v>120</v>
      </c>
      <c r="M35" s="7">
        <v>120</v>
      </c>
      <c r="N35" s="149">
        <f t="shared" si="7"/>
        <v>720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 x14ac:dyDescent="0.15">
      <c r="A36" s="147" t="s">
        <v>43</v>
      </c>
      <c r="B36" s="148">
        <v>0</v>
      </c>
      <c r="C36" s="148">
        <v>0</v>
      </c>
      <c r="D36" s="148">
        <v>0</v>
      </c>
      <c r="E36" s="148">
        <v>0</v>
      </c>
      <c r="F36" s="148">
        <v>0</v>
      </c>
      <c r="G36" s="148">
        <v>63</v>
      </c>
      <c r="H36" s="148">
        <v>63</v>
      </c>
      <c r="I36" s="148">
        <v>63</v>
      </c>
      <c r="J36" s="148">
        <v>63</v>
      </c>
      <c r="K36" s="148">
        <v>63</v>
      </c>
      <c r="L36" s="148">
        <v>63</v>
      </c>
      <c r="M36" s="148">
        <v>63</v>
      </c>
      <c r="N36" s="150">
        <f t="shared" si="7"/>
        <v>441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 x14ac:dyDescent="0.15">
      <c r="A37" s="6" t="s">
        <v>44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f t="shared" ref="L37:M37" si="8">K37</f>
        <v>0</v>
      </c>
      <c r="M37" s="7">
        <f t="shared" si="8"/>
        <v>0</v>
      </c>
      <c r="N37" s="149">
        <f t="shared" si="7"/>
        <v>0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 x14ac:dyDescent="0.15">
      <c r="A38" s="147" t="s">
        <v>45</v>
      </c>
      <c r="B38" s="148">
        <v>0</v>
      </c>
      <c r="C38" s="148">
        <v>0</v>
      </c>
      <c r="D38" s="148">
        <v>0</v>
      </c>
      <c r="E38" s="148">
        <v>0</v>
      </c>
      <c r="F38" s="148">
        <v>0</v>
      </c>
      <c r="G38" s="148">
        <v>0</v>
      </c>
      <c r="H38" s="148">
        <v>0</v>
      </c>
      <c r="I38" s="148">
        <v>0</v>
      </c>
      <c r="J38" s="148">
        <v>0</v>
      </c>
      <c r="K38" s="148">
        <v>0</v>
      </c>
      <c r="L38" s="148">
        <v>0</v>
      </c>
      <c r="M38" s="148">
        <v>0</v>
      </c>
      <c r="N38" s="150">
        <f t="shared" si="7"/>
        <v>0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 x14ac:dyDescent="0.15">
      <c r="A39" s="6" t="s">
        <v>46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149">
        <f t="shared" si="7"/>
        <v>0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 x14ac:dyDescent="0.15">
      <c r="A40" s="151" t="s">
        <v>47</v>
      </c>
      <c r="B40" s="152">
        <f t="shared" ref="B40:M40" si="9">SUM(B33:B39)</f>
        <v>0</v>
      </c>
      <c r="C40" s="152">
        <f t="shared" si="9"/>
        <v>0</v>
      </c>
      <c r="D40" s="152">
        <f t="shared" si="9"/>
        <v>0</v>
      </c>
      <c r="E40" s="152">
        <f t="shared" si="9"/>
        <v>0</v>
      </c>
      <c r="F40" s="152">
        <f t="shared" si="9"/>
        <v>0</v>
      </c>
      <c r="G40" s="152">
        <f t="shared" si="9"/>
        <v>198</v>
      </c>
      <c r="H40" s="152">
        <f t="shared" si="9"/>
        <v>318</v>
      </c>
      <c r="I40" s="152">
        <f t="shared" si="9"/>
        <v>672</v>
      </c>
      <c r="J40" s="152">
        <f t="shared" si="9"/>
        <v>672</v>
      </c>
      <c r="K40" s="152">
        <f t="shared" si="9"/>
        <v>672</v>
      </c>
      <c r="L40" s="152">
        <f t="shared" si="9"/>
        <v>672</v>
      </c>
      <c r="M40" s="152">
        <f t="shared" si="9"/>
        <v>672</v>
      </c>
      <c r="N40" s="152">
        <f t="shared" si="7"/>
        <v>3876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1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/>
    </row>
    <row r="42" spans="1:26" ht="21.75" customHeight="1" x14ac:dyDescent="0.2">
      <c r="A42" s="134" t="s">
        <v>48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6"/>
    </row>
    <row r="43" spans="1:26" ht="13.5" customHeight="1" x14ac:dyDescent="0.15">
      <c r="A43" s="6" t="s">
        <v>49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22.95</v>
      </c>
      <c r="H43" s="7">
        <v>22.95</v>
      </c>
      <c r="I43" s="7">
        <v>22.95</v>
      </c>
      <c r="J43" s="7">
        <v>22.95</v>
      </c>
      <c r="K43" s="7">
        <v>22.95</v>
      </c>
      <c r="L43" s="7">
        <v>22.95</v>
      </c>
      <c r="M43" s="7">
        <v>22.95</v>
      </c>
      <c r="N43" s="149">
        <f t="shared" ref="N43:N53" si="10">SUM(B43:M43)</f>
        <v>160.64999999999998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 x14ac:dyDescent="0.15">
      <c r="A44" s="147" t="s">
        <v>50</v>
      </c>
      <c r="B44" s="148">
        <v>0</v>
      </c>
      <c r="C44" s="148">
        <v>0</v>
      </c>
      <c r="D44" s="148">
        <v>0</v>
      </c>
      <c r="E44" s="148">
        <v>0</v>
      </c>
      <c r="F44" s="148">
        <v>0</v>
      </c>
      <c r="G44" s="148">
        <v>14.99</v>
      </c>
      <c r="H44" s="148">
        <v>14.99</v>
      </c>
      <c r="I44" s="148">
        <f t="shared" ref="C44:M44" si="11">H44</f>
        <v>14.99</v>
      </c>
      <c r="J44" s="148">
        <f t="shared" si="11"/>
        <v>14.99</v>
      </c>
      <c r="K44" s="148">
        <f t="shared" si="11"/>
        <v>14.99</v>
      </c>
      <c r="L44" s="148">
        <f t="shared" si="11"/>
        <v>14.99</v>
      </c>
      <c r="M44" s="148">
        <f t="shared" si="11"/>
        <v>14.99</v>
      </c>
      <c r="N44" s="150">
        <f t="shared" si="10"/>
        <v>104.92999999999999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 x14ac:dyDescent="0.15">
      <c r="A45" s="6" t="s">
        <v>51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15.49</v>
      </c>
      <c r="H45" s="7">
        <f t="shared" ref="C45:M45" si="12">G45</f>
        <v>15.49</v>
      </c>
      <c r="I45" s="7">
        <f t="shared" si="12"/>
        <v>15.49</v>
      </c>
      <c r="J45" s="7">
        <f t="shared" si="12"/>
        <v>15.49</v>
      </c>
      <c r="K45" s="7">
        <f t="shared" si="12"/>
        <v>15.49</v>
      </c>
      <c r="L45" s="7">
        <f t="shared" si="12"/>
        <v>15.49</v>
      </c>
      <c r="M45" s="7">
        <f t="shared" si="12"/>
        <v>15.49</v>
      </c>
      <c r="N45" s="149">
        <f t="shared" si="10"/>
        <v>108.42999999999999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 x14ac:dyDescent="0.15">
      <c r="A46" s="147" t="s">
        <v>52</v>
      </c>
      <c r="B46" s="148">
        <v>0</v>
      </c>
      <c r="C46" s="148">
        <v>0</v>
      </c>
      <c r="D46" s="148">
        <v>0</v>
      </c>
      <c r="E46" s="148">
        <v>0</v>
      </c>
      <c r="F46" s="148">
        <v>0</v>
      </c>
      <c r="G46" s="148">
        <v>0</v>
      </c>
      <c r="H46" s="148">
        <f t="shared" ref="C46:M46" si="13">G46</f>
        <v>0</v>
      </c>
      <c r="I46" s="148">
        <f t="shared" si="13"/>
        <v>0</v>
      </c>
      <c r="J46" s="148">
        <f t="shared" si="13"/>
        <v>0</v>
      </c>
      <c r="K46" s="148">
        <f t="shared" si="13"/>
        <v>0</v>
      </c>
      <c r="L46" s="148">
        <f t="shared" si="13"/>
        <v>0</v>
      </c>
      <c r="M46" s="148">
        <f t="shared" si="13"/>
        <v>0</v>
      </c>
      <c r="N46" s="150">
        <f t="shared" si="10"/>
        <v>0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 x14ac:dyDescent="0.15">
      <c r="A47" s="6" t="s">
        <v>53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f t="shared" ref="C47:M47" si="14">G47</f>
        <v>0</v>
      </c>
      <c r="I47" s="7">
        <f t="shared" si="14"/>
        <v>0</v>
      </c>
      <c r="J47" s="7">
        <f t="shared" si="14"/>
        <v>0</v>
      </c>
      <c r="K47" s="7">
        <f t="shared" si="14"/>
        <v>0</v>
      </c>
      <c r="L47" s="7">
        <f t="shared" si="14"/>
        <v>0</v>
      </c>
      <c r="M47" s="7">
        <f t="shared" si="14"/>
        <v>0</v>
      </c>
      <c r="N47" s="149">
        <f t="shared" si="10"/>
        <v>0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 x14ac:dyDescent="0.15">
      <c r="A48" s="147" t="s">
        <v>54</v>
      </c>
      <c r="B48" s="148">
        <v>0</v>
      </c>
      <c r="C48" s="148">
        <v>0</v>
      </c>
      <c r="D48" s="148">
        <v>0</v>
      </c>
      <c r="E48" s="148">
        <v>0</v>
      </c>
      <c r="F48" s="148">
        <v>0</v>
      </c>
      <c r="G48" s="148">
        <v>0</v>
      </c>
      <c r="H48" s="148">
        <f t="shared" ref="C48:M48" si="15">G48</f>
        <v>0</v>
      </c>
      <c r="I48" s="148">
        <f t="shared" si="15"/>
        <v>0</v>
      </c>
      <c r="J48" s="148">
        <f t="shared" si="15"/>
        <v>0</v>
      </c>
      <c r="K48" s="148">
        <f t="shared" si="15"/>
        <v>0</v>
      </c>
      <c r="L48" s="148">
        <f t="shared" si="15"/>
        <v>0</v>
      </c>
      <c r="M48" s="148">
        <f t="shared" si="15"/>
        <v>0</v>
      </c>
      <c r="N48" s="150">
        <f t="shared" si="10"/>
        <v>0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 x14ac:dyDescent="0.15">
      <c r="A49" s="6" t="s">
        <v>55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f t="shared" ref="C49:M49" si="16">G49</f>
        <v>0</v>
      </c>
      <c r="I49" s="7">
        <f t="shared" si="16"/>
        <v>0</v>
      </c>
      <c r="J49" s="7">
        <f t="shared" si="16"/>
        <v>0</v>
      </c>
      <c r="K49" s="7">
        <f t="shared" si="16"/>
        <v>0</v>
      </c>
      <c r="L49" s="7">
        <f t="shared" si="16"/>
        <v>0</v>
      </c>
      <c r="M49" s="7">
        <f t="shared" si="16"/>
        <v>0</v>
      </c>
      <c r="N49" s="149">
        <f t="shared" si="10"/>
        <v>0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 x14ac:dyDescent="0.15">
      <c r="A50" s="147" t="s">
        <v>150</v>
      </c>
      <c r="B50" s="148">
        <v>0</v>
      </c>
      <c r="C50" s="148">
        <v>0</v>
      </c>
      <c r="D50" s="148">
        <v>0</v>
      </c>
      <c r="E50" s="148">
        <v>0</v>
      </c>
      <c r="F50" s="148">
        <v>0</v>
      </c>
      <c r="G50" s="148">
        <v>0</v>
      </c>
      <c r="H50" s="148">
        <f t="shared" ref="E50:M50" si="17">G50</f>
        <v>0</v>
      </c>
      <c r="I50" s="148">
        <f t="shared" si="17"/>
        <v>0</v>
      </c>
      <c r="J50" s="148">
        <f t="shared" si="17"/>
        <v>0</v>
      </c>
      <c r="K50" s="148">
        <f t="shared" si="17"/>
        <v>0</v>
      </c>
      <c r="L50" s="148">
        <f t="shared" si="17"/>
        <v>0</v>
      </c>
      <c r="M50" s="148">
        <f t="shared" si="17"/>
        <v>0</v>
      </c>
      <c r="N50" s="150">
        <f t="shared" si="10"/>
        <v>0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 x14ac:dyDescent="0.15">
      <c r="A51" s="6" t="s">
        <v>56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149">
        <f t="shared" si="10"/>
        <v>0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 x14ac:dyDescent="0.15">
      <c r="A52" s="147" t="s">
        <v>57</v>
      </c>
      <c r="B52" s="148">
        <v>0</v>
      </c>
      <c r="C52" s="148">
        <v>0</v>
      </c>
      <c r="D52" s="148">
        <v>0</v>
      </c>
      <c r="E52" s="148">
        <v>0</v>
      </c>
      <c r="F52" s="148">
        <v>0</v>
      </c>
      <c r="G52" s="148">
        <v>0</v>
      </c>
      <c r="H52" s="148">
        <v>0</v>
      </c>
      <c r="I52" s="148">
        <v>0</v>
      </c>
      <c r="J52" s="148">
        <v>0</v>
      </c>
      <c r="K52" s="148">
        <v>0</v>
      </c>
      <c r="L52" s="148">
        <v>0</v>
      </c>
      <c r="M52" s="148">
        <v>0</v>
      </c>
      <c r="N52" s="150">
        <f t="shared" si="10"/>
        <v>0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 x14ac:dyDescent="0.15">
      <c r="A53" s="151" t="s">
        <v>58</v>
      </c>
      <c r="B53" s="152">
        <f t="shared" ref="B53:M53" si="18">SUM(B43:B52)</f>
        <v>0</v>
      </c>
      <c r="C53" s="152">
        <f t="shared" si="18"/>
        <v>0</v>
      </c>
      <c r="D53" s="152">
        <f t="shared" si="18"/>
        <v>0</v>
      </c>
      <c r="E53" s="152">
        <f t="shared" si="18"/>
        <v>0</v>
      </c>
      <c r="F53" s="152">
        <f t="shared" si="18"/>
        <v>0</v>
      </c>
      <c r="G53" s="152">
        <f t="shared" si="18"/>
        <v>53.43</v>
      </c>
      <c r="H53" s="152">
        <f t="shared" si="18"/>
        <v>53.43</v>
      </c>
      <c r="I53" s="152">
        <f t="shared" si="18"/>
        <v>53.43</v>
      </c>
      <c r="J53" s="152">
        <f t="shared" si="18"/>
        <v>53.43</v>
      </c>
      <c r="K53" s="152">
        <f t="shared" si="18"/>
        <v>53.43</v>
      </c>
      <c r="L53" s="152">
        <f t="shared" si="18"/>
        <v>53.43</v>
      </c>
      <c r="M53" s="152">
        <f t="shared" si="18"/>
        <v>53.43</v>
      </c>
      <c r="N53" s="152">
        <f t="shared" si="10"/>
        <v>374.01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1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7"/>
    </row>
    <row r="55" spans="1:26" ht="21.75" customHeight="1" x14ac:dyDescent="0.2">
      <c r="A55" s="134" t="s">
        <v>59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6"/>
    </row>
    <row r="56" spans="1:26" ht="13.5" customHeight="1" x14ac:dyDescent="0.15">
      <c r="A56" s="6" t="s">
        <v>60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f t="shared" ref="C56:J56" si="19">G56</f>
        <v>0</v>
      </c>
      <c r="I56" s="7">
        <f t="shared" si="19"/>
        <v>0</v>
      </c>
      <c r="J56" s="7">
        <f t="shared" si="19"/>
        <v>0</v>
      </c>
      <c r="K56" s="7">
        <v>0</v>
      </c>
      <c r="L56" s="7">
        <f t="shared" ref="L56:M56" si="20">K56</f>
        <v>0</v>
      </c>
      <c r="M56" s="7">
        <f t="shared" si="20"/>
        <v>0</v>
      </c>
      <c r="N56" s="149">
        <f t="shared" ref="N56:N63" si="21">SUM(B56:M56)</f>
        <v>0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 x14ac:dyDescent="0.15">
      <c r="A57" s="147" t="s">
        <v>61</v>
      </c>
      <c r="B57" s="148">
        <v>0</v>
      </c>
      <c r="C57" s="148">
        <v>0</v>
      </c>
      <c r="D57" s="148">
        <v>0</v>
      </c>
      <c r="E57" s="148">
        <v>0</v>
      </c>
      <c r="F57" s="148">
        <v>0</v>
      </c>
      <c r="G57" s="148">
        <v>0</v>
      </c>
      <c r="H57" s="148">
        <f t="shared" ref="C57:M57" si="22">G57</f>
        <v>0</v>
      </c>
      <c r="I57" s="148">
        <f t="shared" si="22"/>
        <v>0</v>
      </c>
      <c r="J57" s="148">
        <f t="shared" si="22"/>
        <v>0</v>
      </c>
      <c r="K57" s="148">
        <f t="shared" si="22"/>
        <v>0</v>
      </c>
      <c r="L57" s="148">
        <f t="shared" si="22"/>
        <v>0</v>
      </c>
      <c r="M57" s="148">
        <f t="shared" si="22"/>
        <v>0</v>
      </c>
      <c r="N57" s="150">
        <f t="shared" si="21"/>
        <v>0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 x14ac:dyDescent="0.15">
      <c r="A58" s="6" t="s">
        <v>62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30</v>
      </c>
      <c r="I58" s="7">
        <v>30</v>
      </c>
      <c r="J58" s="7">
        <v>30</v>
      </c>
      <c r="K58" s="7">
        <v>0</v>
      </c>
      <c r="L58" s="7">
        <v>0</v>
      </c>
      <c r="M58" s="7">
        <v>0</v>
      </c>
      <c r="N58" s="149">
        <f t="shared" si="21"/>
        <v>90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 x14ac:dyDescent="0.15">
      <c r="A59" s="147" t="s">
        <v>63</v>
      </c>
      <c r="B59" s="148">
        <v>0</v>
      </c>
      <c r="C59" s="148">
        <v>0</v>
      </c>
      <c r="D59" s="148">
        <v>0</v>
      </c>
      <c r="E59" s="148">
        <v>0</v>
      </c>
      <c r="F59" s="148">
        <v>0</v>
      </c>
      <c r="G59" s="148">
        <v>0</v>
      </c>
      <c r="H59" s="148">
        <v>0</v>
      </c>
      <c r="I59" s="148">
        <v>0</v>
      </c>
      <c r="J59" s="148">
        <v>0</v>
      </c>
      <c r="K59" s="148">
        <v>0</v>
      </c>
      <c r="L59" s="148">
        <v>0</v>
      </c>
      <c r="M59" s="148">
        <v>0</v>
      </c>
      <c r="N59" s="150">
        <f t="shared" si="21"/>
        <v>0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 x14ac:dyDescent="0.15">
      <c r="A60" s="6" t="s">
        <v>64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60</v>
      </c>
      <c r="I60" s="7">
        <v>60</v>
      </c>
      <c r="J60" s="7">
        <v>60</v>
      </c>
      <c r="K60" s="7">
        <v>0</v>
      </c>
      <c r="L60" s="7">
        <v>0</v>
      </c>
      <c r="M60" s="7">
        <v>0</v>
      </c>
      <c r="N60" s="149">
        <f t="shared" si="21"/>
        <v>180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 x14ac:dyDescent="0.15">
      <c r="A61" s="147" t="s">
        <v>65</v>
      </c>
      <c r="B61" s="148">
        <v>0</v>
      </c>
      <c r="C61" s="148">
        <v>0</v>
      </c>
      <c r="D61" s="148">
        <v>0</v>
      </c>
      <c r="E61" s="148">
        <v>0</v>
      </c>
      <c r="F61" s="148">
        <v>0</v>
      </c>
      <c r="G61" s="148">
        <v>0</v>
      </c>
      <c r="H61" s="148">
        <v>0</v>
      </c>
      <c r="I61" s="148">
        <v>0</v>
      </c>
      <c r="J61" s="148">
        <v>0</v>
      </c>
      <c r="K61" s="148">
        <v>0</v>
      </c>
      <c r="L61" s="148">
        <v>0</v>
      </c>
      <c r="M61" s="148">
        <v>0</v>
      </c>
      <c r="N61" s="150">
        <f t="shared" si="21"/>
        <v>0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 x14ac:dyDescent="0.15">
      <c r="A62" s="6"/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149">
        <f t="shared" si="21"/>
        <v>0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 x14ac:dyDescent="0.15">
      <c r="A63" s="151" t="s">
        <v>66</v>
      </c>
      <c r="B63" s="152">
        <f t="shared" ref="B63:M63" si="23">SUM(B56:B62)</f>
        <v>0</v>
      </c>
      <c r="C63" s="152">
        <f t="shared" si="23"/>
        <v>0</v>
      </c>
      <c r="D63" s="152">
        <f t="shared" si="23"/>
        <v>0</v>
      </c>
      <c r="E63" s="152">
        <f t="shared" si="23"/>
        <v>0</v>
      </c>
      <c r="F63" s="152">
        <f t="shared" si="23"/>
        <v>0</v>
      </c>
      <c r="G63" s="152">
        <f t="shared" si="23"/>
        <v>0</v>
      </c>
      <c r="H63" s="152">
        <f t="shared" si="23"/>
        <v>90</v>
      </c>
      <c r="I63" s="152">
        <f t="shared" si="23"/>
        <v>90</v>
      </c>
      <c r="J63" s="152">
        <f t="shared" si="23"/>
        <v>90</v>
      </c>
      <c r="K63" s="152">
        <f t="shared" si="23"/>
        <v>0</v>
      </c>
      <c r="L63" s="152">
        <f t="shared" si="23"/>
        <v>0</v>
      </c>
      <c r="M63" s="152">
        <f t="shared" si="23"/>
        <v>0</v>
      </c>
      <c r="N63" s="152">
        <f t="shared" si="21"/>
        <v>270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1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7"/>
    </row>
    <row r="65" spans="1:26" ht="21.75" customHeight="1" x14ac:dyDescent="0.2">
      <c r="A65" s="134" t="s">
        <v>67</v>
      </c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6"/>
    </row>
    <row r="66" spans="1:26" ht="13.5" customHeight="1" x14ac:dyDescent="0.15">
      <c r="A66" s="6" t="s">
        <v>68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149">
        <f t="shared" ref="N66:N72" si="24">SUM(B66:M66)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 x14ac:dyDescent="0.15">
      <c r="A67" s="147" t="s">
        <v>69</v>
      </c>
      <c r="B67" s="148">
        <v>0</v>
      </c>
      <c r="C67" s="148">
        <v>0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50">
        <f t="shared" si="24"/>
        <v>0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 x14ac:dyDescent="0.15">
      <c r="A68" s="6" t="s">
        <v>70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149">
        <f t="shared" si="24"/>
        <v>0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 x14ac:dyDescent="0.15">
      <c r="A69" s="147" t="s">
        <v>71</v>
      </c>
      <c r="B69" s="148">
        <v>0</v>
      </c>
      <c r="C69" s="148">
        <v>0</v>
      </c>
      <c r="D69" s="148">
        <v>0</v>
      </c>
      <c r="E69" s="148">
        <v>0</v>
      </c>
      <c r="F69" s="148">
        <v>0</v>
      </c>
      <c r="G69" s="148">
        <v>0</v>
      </c>
      <c r="H69" s="148">
        <v>0</v>
      </c>
      <c r="I69" s="148">
        <v>0</v>
      </c>
      <c r="J69" s="148">
        <v>0</v>
      </c>
      <c r="K69" s="148">
        <v>0</v>
      </c>
      <c r="L69" s="148">
        <v>0</v>
      </c>
      <c r="M69" s="148">
        <v>0</v>
      </c>
      <c r="N69" s="150">
        <f t="shared" si="24"/>
        <v>0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 x14ac:dyDescent="0.15">
      <c r="A70" s="6" t="s">
        <v>72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149">
        <f t="shared" si="24"/>
        <v>0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 x14ac:dyDescent="0.15">
      <c r="A71" s="147" t="s">
        <v>73</v>
      </c>
      <c r="B71" s="148">
        <v>0</v>
      </c>
      <c r="C71" s="148">
        <v>0</v>
      </c>
      <c r="D71" s="148">
        <v>0</v>
      </c>
      <c r="E71" s="148">
        <v>0</v>
      </c>
      <c r="F71" s="148">
        <v>0</v>
      </c>
      <c r="G71" s="148">
        <v>0</v>
      </c>
      <c r="H71" s="148">
        <v>0</v>
      </c>
      <c r="I71" s="148">
        <v>0</v>
      </c>
      <c r="J71" s="148">
        <v>0</v>
      </c>
      <c r="K71" s="148">
        <v>0</v>
      </c>
      <c r="L71" s="148">
        <v>0</v>
      </c>
      <c r="M71" s="148">
        <v>0</v>
      </c>
      <c r="N71" s="150">
        <f t="shared" si="24"/>
        <v>0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 x14ac:dyDescent="0.15">
      <c r="A72" s="151" t="s">
        <v>74</v>
      </c>
      <c r="B72" s="152">
        <f t="shared" ref="B72:M72" si="25">SUM(B66:B71)</f>
        <v>0</v>
      </c>
      <c r="C72" s="152">
        <f t="shared" si="25"/>
        <v>0</v>
      </c>
      <c r="D72" s="152">
        <f t="shared" si="25"/>
        <v>0</v>
      </c>
      <c r="E72" s="152">
        <f t="shared" si="25"/>
        <v>0</v>
      </c>
      <c r="F72" s="152">
        <f t="shared" si="25"/>
        <v>0</v>
      </c>
      <c r="G72" s="152">
        <f t="shared" si="25"/>
        <v>0</v>
      </c>
      <c r="H72" s="152">
        <f t="shared" si="25"/>
        <v>0</v>
      </c>
      <c r="I72" s="152">
        <f t="shared" si="25"/>
        <v>0</v>
      </c>
      <c r="J72" s="152">
        <f t="shared" si="25"/>
        <v>0</v>
      </c>
      <c r="K72" s="152">
        <f t="shared" si="25"/>
        <v>0</v>
      </c>
      <c r="L72" s="152">
        <f t="shared" si="25"/>
        <v>0</v>
      </c>
      <c r="M72" s="152">
        <f t="shared" si="25"/>
        <v>0</v>
      </c>
      <c r="N72" s="152">
        <f t="shared" si="24"/>
        <v>0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15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26" ht="21.75" customHeight="1" x14ac:dyDescent="0.2">
      <c r="A74" s="134" t="s">
        <v>75</v>
      </c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6"/>
    </row>
    <row r="75" spans="1:26" ht="13.5" customHeight="1" x14ac:dyDescent="0.15">
      <c r="A75" s="6" t="s">
        <v>76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25</v>
      </c>
      <c r="H75" s="7">
        <v>25</v>
      </c>
      <c r="I75" s="7">
        <v>25</v>
      </c>
      <c r="J75" s="7">
        <v>25</v>
      </c>
      <c r="K75" s="7">
        <v>25</v>
      </c>
      <c r="L75" s="7">
        <v>25</v>
      </c>
      <c r="M75" s="7">
        <v>25</v>
      </c>
      <c r="N75" s="149">
        <f t="shared" ref="N75:N79" si="26">SUM(B75:M75)</f>
        <v>175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 x14ac:dyDescent="0.15">
      <c r="A76" s="147" t="s">
        <v>77</v>
      </c>
      <c r="B76" s="148">
        <v>0</v>
      </c>
      <c r="C76" s="148">
        <v>0</v>
      </c>
      <c r="D76" s="148">
        <v>0</v>
      </c>
      <c r="E76" s="148">
        <v>0</v>
      </c>
      <c r="F76" s="148">
        <v>0</v>
      </c>
      <c r="G76" s="148">
        <v>0</v>
      </c>
      <c r="H76" s="148">
        <v>0</v>
      </c>
      <c r="I76" s="148">
        <v>0</v>
      </c>
      <c r="J76" s="148">
        <v>0</v>
      </c>
      <c r="K76" s="148">
        <v>0</v>
      </c>
      <c r="L76" s="148">
        <v>0</v>
      </c>
      <c r="M76" s="148">
        <v>0</v>
      </c>
      <c r="N76" s="150">
        <f t="shared" si="26"/>
        <v>0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 x14ac:dyDescent="0.15">
      <c r="A77" s="6" t="s">
        <v>78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149">
        <f t="shared" si="26"/>
        <v>0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 x14ac:dyDescent="0.15">
      <c r="A78" s="147"/>
      <c r="B78" s="148">
        <v>0</v>
      </c>
      <c r="C78" s="148">
        <v>0</v>
      </c>
      <c r="D78" s="148">
        <v>0</v>
      </c>
      <c r="E78" s="148">
        <v>0</v>
      </c>
      <c r="F78" s="148">
        <v>0</v>
      </c>
      <c r="G78" s="148">
        <v>0</v>
      </c>
      <c r="H78" s="148">
        <v>0</v>
      </c>
      <c r="I78" s="148">
        <v>0</v>
      </c>
      <c r="J78" s="148">
        <v>0</v>
      </c>
      <c r="K78" s="148">
        <v>0</v>
      </c>
      <c r="L78" s="148">
        <v>0</v>
      </c>
      <c r="M78" s="148">
        <v>0</v>
      </c>
      <c r="N78" s="150">
        <f t="shared" si="26"/>
        <v>0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 x14ac:dyDescent="0.15">
      <c r="A79" s="151" t="s">
        <v>79</v>
      </c>
      <c r="B79" s="152">
        <f t="shared" ref="B79:M79" si="27">SUM(B75:B78)</f>
        <v>0</v>
      </c>
      <c r="C79" s="152">
        <f t="shared" si="27"/>
        <v>0</v>
      </c>
      <c r="D79" s="152">
        <f t="shared" si="27"/>
        <v>0</v>
      </c>
      <c r="E79" s="152">
        <f t="shared" si="27"/>
        <v>0</v>
      </c>
      <c r="F79" s="152">
        <f t="shared" si="27"/>
        <v>0</v>
      </c>
      <c r="G79" s="152">
        <f t="shared" si="27"/>
        <v>25</v>
      </c>
      <c r="H79" s="152">
        <f t="shared" si="27"/>
        <v>25</v>
      </c>
      <c r="I79" s="152">
        <f t="shared" si="27"/>
        <v>25</v>
      </c>
      <c r="J79" s="152">
        <f t="shared" si="27"/>
        <v>25</v>
      </c>
      <c r="K79" s="152">
        <f t="shared" si="27"/>
        <v>25</v>
      </c>
      <c r="L79" s="152">
        <f t="shared" si="27"/>
        <v>25</v>
      </c>
      <c r="M79" s="152">
        <f t="shared" si="27"/>
        <v>25</v>
      </c>
      <c r="N79" s="152">
        <f t="shared" si="26"/>
        <v>175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1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7"/>
    </row>
    <row r="81" spans="1:26" ht="21.75" customHeight="1" x14ac:dyDescent="0.2">
      <c r="A81" s="134" t="s">
        <v>80</v>
      </c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6"/>
    </row>
    <row r="82" spans="1:26" ht="13.5" customHeight="1" x14ac:dyDescent="0.15">
      <c r="A82" s="6" t="s">
        <v>81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f t="shared" ref="C82:M82" si="28">G82</f>
        <v>0</v>
      </c>
      <c r="I82" s="7">
        <f t="shared" si="28"/>
        <v>0</v>
      </c>
      <c r="J82" s="7">
        <f t="shared" si="28"/>
        <v>0</v>
      </c>
      <c r="K82" s="7">
        <f t="shared" si="28"/>
        <v>0</v>
      </c>
      <c r="L82" s="7">
        <f t="shared" si="28"/>
        <v>0</v>
      </c>
      <c r="M82" s="7">
        <f t="shared" si="28"/>
        <v>0</v>
      </c>
      <c r="N82" s="149">
        <f t="shared" ref="N82:N86" si="29">SUM(B82:M82)</f>
        <v>0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 x14ac:dyDescent="0.15">
      <c r="A83" s="147" t="s">
        <v>82</v>
      </c>
      <c r="B83" s="148">
        <v>0</v>
      </c>
      <c r="C83" s="148">
        <v>0</v>
      </c>
      <c r="D83" s="148">
        <v>0</v>
      </c>
      <c r="E83" s="148">
        <v>0</v>
      </c>
      <c r="F83" s="148">
        <v>0</v>
      </c>
      <c r="G83" s="148">
        <v>0</v>
      </c>
      <c r="H83" s="148">
        <v>0</v>
      </c>
      <c r="I83" s="148">
        <v>0</v>
      </c>
      <c r="J83" s="148">
        <v>0</v>
      </c>
      <c r="K83" s="148">
        <v>0</v>
      </c>
      <c r="L83" s="148">
        <v>0</v>
      </c>
      <c r="M83" s="148">
        <v>0</v>
      </c>
      <c r="N83" s="150">
        <f t="shared" si="29"/>
        <v>0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 x14ac:dyDescent="0.15">
      <c r="A84" s="6" t="s">
        <v>83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149">
        <f t="shared" si="29"/>
        <v>0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 x14ac:dyDescent="0.15">
      <c r="A85" s="147" t="s">
        <v>84</v>
      </c>
      <c r="B85" s="148">
        <v>0</v>
      </c>
      <c r="C85" s="148">
        <v>0</v>
      </c>
      <c r="D85" s="148">
        <v>0</v>
      </c>
      <c r="E85" s="148">
        <v>0</v>
      </c>
      <c r="F85" s="148">
        <v>0</v>
      </c>
      <c r="G85" s="148">
        <v>0</v>
      </c>
      <c r="H85" s="148">
        <v>0</v>
      </c>
      <c r="I85" s="148">
        <v>0</v>
      </c>
      <c r="J85" s="148">
        <v>0</v>
      </c>
      <c r="K85" s="148">
        <v>0</v>
      </c>
      <c r="L85" s="148">
        <v>0</v>
      </c>
      <c r="M85" s="148">
        <v>0</v>
      </c>
      <c r="N85" s="150">
        <f t="shared" si="29"/>
        <v>0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 x14ac:dyDescent="0.15">
      <c r="A86" s="6" t="s">
        <v>68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f t="shared" ref="C86:M86" si="30">G86</f>
        <v>0</v>
      </c>
      <c r="I86" s="7">
        <f t="shared" si="30"/>
        <v>0</v>
      </c>
      <c r="J86" s="7">
        <f t="shared" si="30"/>
        <v>0</v>
      </c>
      <c r="K86" s="7">
        <f t="shared" si="30"/>
        <v>0</v>
      </c>
      <c r="L86" s="7">
        <f t="shared" si="30"/>
        <v>0</v>
      </c>
      <c r="M86" s="7">
        <f t="shared" si="30"/>
        <v>0</v>
      </c>
      <c r="N86" s="149">
        <f t="shared" si="29"/>
        <v>0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 x14ac:dyDescent="0.15">
      <c r="A87" s="151" t="s">
        <v>85</v>
      </c>
      <c r="B87" s="152">
        <f t="shared" ref="B87:M87" si="31">SUM(B82:B86)</f>
        <v>0</v>
      </c>
      <c r="C87" s="152">
        <f t="shared" si="31"/>
        <v>0</v>
      </c>
      <c r="D87" s="152">
        <f t="shared" si="31"/>
        <v>0</v>
      </c>
      <c r="E87" s="152">
        <f t="shared" si="31"/>
        <v>0</v>
      </c>
      <c r="F87" s="152">
        <f t="shared" si="31"/>
        <v>0</v>
      </c>
      <c r="G87" s="152">
        <f t="shared" si="31"/>
        <v>0</v>
      </c>
      <c r="H87" s="152">
        <f t="shared" si="31"/>
        <v>0</v>
      </c>
      <c r="I87" s="152">
        <f t="shared" si="31"/>
        <v>0</v>
      </c>
      <c r="J87" s="152">
        <f t="shared" si="31"/>
        <v>0</v>
      </c>
      <c r="K87" s="152">
        <f t="shared" si="31"/>
        <v>0</v>
      </c>
      <c r="L87" s="152">
        <f t="shared" si="31"/>
        <v>0</v>
      </c>
      <c r="M87" s="152">
        <f t="shared" si="31"/>
        <v>0</v>
      </c>
      <c r="N87" s="152">
        <f>SUM(N83:N86)</f>
        <v>0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1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7"/>
    </row>
    <row r="89" spans="1:26" ht="21.75" customHeight="1" x14ac:dyDescent="0.2">
      <c r="A89" s="134" t="s">
        <v>86</v>
      </c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6"/>
    </row>
    <row r="90" spans="1:26" ht="13.5" customHeight="1" x14ac:dyDescent="0.15">
      <c r="A90" s="6" t="s">
        <v>87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f t="shared" ref="C90:M90" si="32">G90</f>
        <v>0</v>
      </c>
      <c r="I90" s="7">
        <f t="shared" si="32"/>
        <v>0</v>
      </c>
      <c r="J90" s="7">
        <f t="shared" si="32"/>
        <v>0</v>
      </c>
      <c r="K90" s="7">
        <f t="shared" si="32"/>
        <v>0</v>
      </c>
      <c r="L90" s="7">
        <f t="shared" si="32"/>
        <v>0</v>
      </c>
      <c r="M90" s="7">
        <f t="shared" si="32"/>
        <v>0</v>
      </c>
      <c r="N90" s="149">
        <f t="shared" ref="N90:N95" si="33">SUM(B90:M90)</f>
        <v>0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 x14ac:dyDescent="0.15">
      <c r="A91" s="147" t="s">
        <v>88</v>
      </c>
      <c r="B91" s="148">
        <v>0</v>
      </c>
      <c r="C91" s="148">
        <v>0</v>
      </c>
      <c r="D91" s="148">
        <v>0</v>
      </c>
      <c r="E91" s="148">
        <v>0</v>
      </c>
      <c r="F91" s="148">
        <v>0</v>
      </c>
      <c r="G91" s="148">
        <v>0</v>
      </c>
      <c r="H91" s="148">
        <f t="shared" ref="C91:M91" si="34">G91</f>
        <v>0</v>
      </c>
      <c r="I91" s="148">
        <f t="shared" si="34"/>
        <v>0</v>
      </c>
      <c r="J91" s="148">
        <f t="shared" si="34"/>
        <v>0</v>
      </c>
      <c r="K91" s="148">
        <f t="shared" si="34"/>
        <v>0</v>
      </c>
      <c r="L91" s="148">
        <f t="shared" si="34"/>
        <v>0</v>
      </c>
      <c r="M91" s="148">
        <f t="shared" si="34"/>
        <v>0</v>
      </c>
      <c r="N91" s="150">
        <f t="shared" si="33"/>
        <v>0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 x14ac:dyDescent="0.15">
      <c r="A92" s="6" t="s">
        <v>89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f t="shared" ref="C92:M92" si="35">G92</f>
        <v>0</v>
      </c>
      <c r="I92" s="7">
        <f t="shared" si="35"/>
        <v>0</v>
      </c>
      <c r="J92" s="7">
        <f t="shared" si="35"/>
        <v>0</v>
      </c>
      <c r="K92" s="7">
        <f t="shared" si="35"/>
        <v>0</v>
      </c>
      <c r="L92" s="7">
        <f t="shared" si="35"/>
        <v>0</v>
      </c>
      <c r="M92" s="7">
        <f t="shared" si="35"/>
        <v>0</v>
      </c>
      <c r="N92" s="149">
        <f t="shared" si="33"/>
        <v>0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 x14ac:dyDescent="0.15">
      <c r="A93" s="147" t="s">
        <v>90</v>
      </c>
      <c r="B93" s="148">
        <v>0</v>
      </c>
      <c r="C93" s="148">
        <v>0</v>
      </c>
      <c r="D93" s="148">
        <v>0</v>
      </c>
      <c r="E93" s="148">
        <v>0</v>
      </c>
      <c r="F93" s="148">
        <v>0</v>
      </c>
      <c r="G93" s="148">
        <v>0</v>
      </c>
      <c r="H93" s="148">
        <v>0</v>
      </c>
      <c r="I93" s="148">
        <v>0</v>
      </c>
      <c r="J93" s="148">
        <v>0</v>
      </c>
      <c r="K93" s="148">
        <v>0</v>
      </c>
      <c r="L93" s="148">
        <v>0</v>
      </c>
      <c r="M93" s="148">
        <v>0</v>
      </c>
      <c r="N93" s="150">
        <f t="shared" si="33"/>
        <v>0</v>
      </c>
    </row>
    <row r="94" spans="1:26" ht="13.5" customHeight="1" x14ac:dyDescent="0.15">
      <c r="A94" s="6" t="s">
        <v>91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149">
        <f t="shared" si="33"/>
        <v>0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 x14ac:dyDescent="0.15">
      <c r="A95" s="151" t="s">
        <v>92</v>
      </c>
      <c r="B95" s="152">
        <f t="shared" ref="B95:M95" si="36">SUM(B90:B94)</f>
        <v>0</v>
      </c>
      <c r="C95" s="152">
        <f t="shared" si="36"/>
        <v>0</v>
      </c>
      <c r="D95" s="152">
        <f t="shared" si="36"/>
        <v>0</v>
      </c>
      <c r="E95" s="152">
        <f t="shared" si="36"/>
        <v>0</v>
      </c>
      <c r="F95" s="152">
        <f t="shared" si="36"/>
        <v>0</v>
      </c>
      <c r="G95" s="152">
        <f t="shared" si="36"/>
        <v>0</v>
      </c>
      <c r="H95" s="152">
        <f t="shared" si="36"/>
        <v>0</v>
      </c>
      <c r="I95" s="152">
        <f t="shared" si="36"/>
        <v>0</v>
      </c>
      <c r="J95" s="152">
        <f t="shared" si="36"/>
        <v>0</v>
      </c>
      <c r="K95" s="152">
        <f t="shared" si="36"/>
        <v>0</v>
      </c>
      <c r="L95" s="152">
        <f t="shared" si="36"/>
        <v>0</v>
      </c>
      <c r="M95" s="152">
        <f t="shared" si="36"/>
        <v>0</v>
      </c>
      <c r="N95" s="152">
        <f t="shared" si="33"/>
        <v>0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1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7"/>
    </row>
    <row r="97" spans="1:26" ht="21.75" customHeight="1" x14ac:dyDescent="0.2">
      <c r="A97" s="134" t="s">
        <v>93</v>
      </c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6"/>
    </row>
    <row r="98" spans="1:26" ht="13.5" customHeight="1" x14ac:dyDescent="0.15">
      <c r="A98" s="6" t="s">
        <v>94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149">
        <f t="shared" ref="N98:N101" si="37">SUM(B98:M98)</f>
        <v>0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 x14ac:dyDescent="0.15">
      <c r="A99" s="147" t="s">
        <v>95</v>
      </c>
      <c r="B99" s="148">
        <v>0</v>
      </c>
      <c r="C99" s="148">
        <v>0</v>
      </c>
      <c r="D99" s="148">
        <v>0</v>
      </c>
      <c r="E99" s="148">
        <v>0</v>
      </c>
      <c r="F99" s="148">
        <v>0</v>
      </c>
      <c r="G99" s="148">
        <v>0</v>
      </c>
      <c r="H99" s="148">
        <v>0</v>
      </c>
      <c r="I99" s="148">
        <v>0</v>
      </c>
      <c r="J99" s="148">
        <v>0</v>
      </c>
      <c r="K99" s="148">
        <v>0</v>
      </c>
      <c r="L99" s="148">
        <v>0</v>
      </c>
      <c r="M99" s="148">
        <v>0</v>
      </c>
      <c r="N99" s="150">
        <f t="shared" si="37"/>
        <v>0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 x14ac:dyDescent="0.15">
      <c r="A100" s="6" t="s">
        <v>96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149">
        <f t="shared" si="37"/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 x14ac:dyDescent="0.15">
      <c r="A101" s="147" t="s">
        <v>68</v>
      </c>
      <c r="B101" s="148">
        <v>0</v>
      </c>
      <c r="C101" s="148">
        <v>0</v>
      </c>
      <c r="D101" s="148">
        <v>0</v>
      </c>
      <c r="E101" s="148">
        <v>0</v>
      </c>
      <c r="F101" s="148">
        <v>0</v>
      </c>
      <c r="G101" s="148">
        <v>0</v>
      </c>
      <c r="H101" s="148">
        <v>0</v>
      </c>
      <c r="I101" s="148">
        <v>0</v>
      </c>
      <c r="J101" s="148">
        <v>0</v>
      </c>
      <c r="K101" s="148">
        <v>0</v>
      </c>
      <c r="L101" s="148">
        <v>0</v>
      </c>
      <c r="M101" s="148">
        <v>0</v>
      </c>
      <c r="N101" s="150">
        <f t="shared" si="37"/>
        <v>0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 x14ac:dyDescent="0.15">
      <c r="A102" s="151" t="s">
        <v>97</v>
      </c>
      <c r="B102" s="152">
        <f>SUM(B98:B101)</f>
        <v>0</v>
      </c>
      <c r="C102" s="152">
        <f t="shared" ref="C102:M102" si="38">SUM(C98:C101)</f>
        <v>0</v>
      </c>
      <c r="D102" s="152">
        <f t="shared" si="38"/>
        <v>0</v>
      </c>
      <c r="E102" s="152">
        <f t="shared" si="38"/>
        <v>0</v>
      </c>
      <c r="F102" s="152">
        <f t="shared" si="38"/>
        <v>0</v>
      </c>
      <c r="G102" s="152">
        <f t="shared" si="38"/>
        <v>0</v>
      </c>
      <c r="H102" s="152">
        <f t="shared" si="38"/>
        <v>0</v>
      </c>
      <c r="I102" s="152">
        <f t="shared" si="38"/>
        <v>0</v>
      </c>
      <c r="J102" s="152">
        <f t="shared" si="38"/>
        <v>0</v>
      </c>
      <c r="K102" s="152">
        <f t="shared" si="38"/>
        <v>0</v>
      </c>
      <c r="L102" s="152">
        <f t="shared" si="38"/>
        <v>0</v>
      </c>
      <c r="M102" s="152">
        <f t="shared" si="38"/>
        <v>0</v>
      </c>
      <c r="N102" s="152">
        <f t="shared" ref="B102:N102" si="39">SUM(N99:N101)</f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15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20"/>
    </row>
    <row r="104" spans="1:26" ht="21.75" customHeight="1" x14ac:dyDescent="0.2">
      <c r="A104" s="134" t="s">
        <v>98</v>
      </c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6"/>
    </row>
    <row r="105" spans="1:26" ht="13.5" customHeight="1" x14ac:dyDescent="0.15">
      <c r="A105" s="6" t="s">
        <v>99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36.74</v>
      </c>
      <c r="I105" s="7">
        <v>36.74</v>
      </c>
      <c r="J105" s="7">
        <v>36.74</v>
      </c>
      <c r="K105" s="7">
        <v>36.74</v>
      </c>
      <c r="L105" s="7">
        <v>36.74</v>
      </c>
      <c r="M105" s="7">
        <v>36.74</v>
      </c>
      <c r="N105" s="149">
        <f t="shared" ref="N105:N108" si="40">SUM(B105:M105)</f>
        <v>220.44000000000003</v>
      </c>
    </row>
    <row r="106" spans="1:26" ht="13.5" customHeight="1" x14ac:dyDescent="0.15">
      <c r="A106" s="147" t="s">
        <v>100</v>
      </c>
      <c r="B106" s="148">
        <v>0</v>
      </c>
      <c r="C106" s="148">
        <v>0</v>
      </c>
      <c r="D106" s="148">
        <v>0</v>
      </c>
      <c r="E106" s="148">
        <v>0</v>
      </c>
      <c r="F106" s="148">
        <v>0</v>
      </c>
      <c r="G106" s="148">
        <v>0</v>
      </c>
      <c r="H106" s="148">
        <v>15.74</v>
      </c>
      <c r="I106" s="148">
        <v>15.74</v>
      </c>
      <c r="J106" s="148">
        <v>15.74</v>
      </c>
      <c r="K106" s="148">
        <v>15.74</v>
      </c>
      <c r="L106" s="148">
        <v>15.74</v>
      </c>
      <c r="M106" s="148">
        <v>15.74</v>
      </c>
      <c r="N106" s="150">
        <f t="shared" si="40"/>
        <v>94.44</v>
      </c>
    </row>
    <row r="107" spans="1:26" ht="13.5" customHeight="1" x14ac:dyDescent="0.15">
      <c r="A107" s="6" t="s">
        <v>101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149">
        <f t="shared" si="40"/>
        <v>0</v>
      </c>
    </row>
    <row r="108" spans="1:26" ht="13.5" customHeight="1" x14ac:dyDescent="0.15">
      <c r="A108" s="147" t="s">
        <v>102</v>
      </c>
      <c r="B108" s="148">
        <v>0</v>
      </c>
      <c r="C108" s="148">
        <v>0</v>
      </c>
      <c r="D108" s="148">
        <v>0</v>
      </c>
      <c r="E108" s="148">
        <v>0</v>
      </c>
      <c r="F108" s="148">
        <v>0</v>
      </c>
      <c r="G108" s="148">
        <v>0</v>
      </c>
      <c r="H108" s="148">
        <v>0</v>
      </c>
      <c r="I108" s="148">
        <v>0</v>
      </c>
      <c r="J108" s="148">
        <v>0</v>
      </c>
      <c r="K108" s="148">
        <v>0</v>
      </c>
      <c r="L108" s="148">
        <v>0</v>
      </c>
      <c r="M108" s="148">
        <v>0</v>
      </c>
      <c r="N108" s="150">
        <f t="shared" si="40"/>
        <v>0</v>
      </c>
    </row>
    <row r="109" spans="1:26" ht="13.5" customHeight="1" x14ac:dyDescent="0.15">
      <c r="A109" s="151" t="s">
        <v>97</v>
      </c>
      <c r="B109" s="152">
        <f t="shared" ref="B109:N109" si="41">SUM(B105:B108)</f>
        <v>0</v>
      </c>
      <c r="C109" s="152">
        <f t="shared" si="41"/>
        <v>0</v>
      </c>
      <c r="D109" s="152">
        <f t="shared" si="41"/>
        <v>0</v>
      </c>
      <c r="E109" s="152">
        <f t="shared" si="41"/>
        <v>0</v>
      </c>
      <c r="F109" s="152">
        <f t="shared" si="41"/>
        <v>0</v>
      </c>
      <c r="G109" s="152">
        <f t="shared" si="41"/>
        <v>0</v>
      </c>
      <c r="H109" s="152">
        <f t="shared" si="41"/>
        <v>52.480000000000004</v>
      </c>
      <c r="I109" s="152">
        <f t="shared" si="41"/>
        <v>52.480000000000004</v>
      </c>
      <c r="J109" s="152">
        <f t="shared" si="41"/>
        <v>52.480000000000004</v>
      </c>
      <c r="K109" s="152">
        <f t="shared" si="41"/>
        <v>52.480000000000004</v>
      </c>
      <c r="L109" s="152">
        <f t="shared" si="41"/>
        <v>52.480000000000004</v>
      </c>
      <c r="M109" s="152">
        <f t="shared" si="41"/>
        <v>52.480000000000004</v>
      </c>
      <c r="N109" s="152">
        <f t="shared" si="41"/>
        <v>314.88</v>
      </c>
    </row>
    <row r="110" spans="1:26" ht="12.75" customHeight="1" x14ac:dyDescent="0.15">
      <c r="A110" s="18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20"/>
    </row>
    <row r="111" spans="1:26" ht="29.25" customHeight="1" x14ac:dyDescent="0.15">
      <c r="A111" s="21" t="s">
        <v>103</v>
      </c>
      <c r="B111" s="22">
        <f t="shared" ref="B111:M111" si="42">SUM(B20+B30+B40+B53+B63+B72+B79+B87+B95+B102+B109)</f>
        <v>0</v>
      </c>
      <c r="C111" s="22">
        <f t="shared" si="42"/>
        <v>0</v>
      </c>
      <c r="D111" s="22">
        <f t="shared" si="42"/>
        <v>0</v>
      </c>
      <c r="E111" s="22">
        <f t="shared" si="42"/>
        <v>0</v>
      </c>
      <c r="F111" s="22">
        <f t="shared" si="42"/>
        <v>0</v>
      </c>
      <c r="G111" s="22">
        <f t="shared" si="42"/>
        <v>2346.4299999999998</v>
      </c>
      <c r="H111" s="22">
        <f t="shared" si="42"/>
        <v>2889.8999999999996</v>
      </c>
      <c r="I111" s="22">
        <f t="shared" si="42"/>
        <v>3243.8999999999996</v>
      </c>
      <c r="J111" s="22">
        <f t="shared" si="42"/>
        <v>1173.9000000000001</v>
      </c>
      <c r="K111" s="22">
        <f t="shared" si="42"/>
        <v>1083.9000000000001</v>
      </c>
      <c r="L111" s="22">
        <f t="shared" si="42"/>
        <v>1083.9000000000001</v>
      </c>
      <c r="M111" s="22">
        <f t="shared" si="42"/>
        <v>1083.9000000000001</v>
      </c>
      <c r="N111" s="8">
        <f>SUM(B111:M111)</f>
        <v>12905.829999999998</v>
      </c>
    </row>
    <row r="112" spans="1:26" ht="30" customHeight="1" x14ac:dyDescent="0.15">
      <c r="A112" s="21" t="s">
        <v>104</v>
      </c>
      <c r="B112" s="22">
        <f t="shared" ref="B112:N112" si="43">SUM(B10-B111)</f>
        <v>0</v>
      </c>
      <c r="C112" s="22">
        <f t="shared" si="43"/>
        <v>0</v>
      </c>
      <c r="D112" s="22">
        <f t="shared" si="43"/>
        <v>0</v>
      </c>
      <c r="E112" s="22">
        <f t="shared" si="43"/>
        <v>0</v>
      </c>
      <c r="F112" s="22">
        <f t="shared" si="43"/>
        <v>0</v>
      </c>
      <c r="G112" s="22">
        <f t="shared" si="43"/>
        <v>5653.57</v>
      </c>
      <c r="H112" s="22">
        <f t="shared" si="43"/>
        <v>-2889.8999999999996</v>
      </c>
      <c r="I112" s="22">
        <f t="shared" si="43"/>
        <v>-3243.8999999999996</v>
      </c>
      <c r="J112" s="22">
        <f t="shared" si="43"/>
        <v>-1173.9000000000001</v>
      </c>
      <c r="K112" s="22">
        <f t="shared" si="43"/>
        <v>-1083.9000000000001</v>
      </c>
      <c r="L112" s="22">
        <f t="shared" si="43"/>
        <v>-1083.9000000000001</v>
      </c>
      <c r="M112" s="22">
        <f t="shared" si="43"/>
        <v>-1083.9000000000001</v>
      </c>
      <c r="N112" s="8">
        <f t="shared" si="43"/>
        <v>-12905.829999999998</v>
      </c>
    </row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97:N97"/>
    <mergeCell ref="A104:N104"/>
    <mergeCell ref="A1:N1"/>
    <mergeCell ref="A4:N4"/>
    <mergeCell ref="A11:N11"/>
    <mergeCell ref="A12:N12"/>
    <mergeCell ref="A22:N22"/>
    <mergeCell ref="A32:N32"/>
    <mergeCell ref="A42:N42"/>
    <mergeCell ref="A55:N55"/>
    <mergeCell ref="A65:N65"/>
    <mergeCell ref="A74:N74"/>
    <mergeCell ref="A81:N81"/>
    <mergeCell ref="A89:N89"/>
  </mergeCell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/>
  </sheetViews>
  <sheetFormatPr baseColWidth="10" defaultColWidth="12.6640625" defaultRowHeight="15" customHeight="1" x14ac:dyDescent="0.15"/>
  <cols>
    <col min="1" max="1" width="12.33203125" customWidth="1"/>
    <col min="2" max="2" width="9.6640625" customWidth="1"/>
    <col min="3" max="3" width="5.6640625" customWidth="1"/>
    <col min="4" max="4" width="5.33203125" customWidth="1"/>
    <col min="5" max="8" width="6" customWidth="1"/>
    <col min="9" max="9" width="6.1640625" customWidth="1"/>
    <col min="10" max="10" width="12.6640625" customWidth="1"/>
    <col min="11" max="11" width="16" customWidth="1"/>
    <col min="12" max="12" width="13.33203125" customWidth="1"/>
    <col min="13" max="13" width="13.6640625" customWidth="1"/>
    <col min="14" max="14" width="8.1640625" customWidth="1"/>
    <col min="15" max="15" width="7.1640625" customWidth="1"/>
    <col min="16" max="16" width="13" customWidth="1"/>
    <col min="17" max="17" width="24.1640625" customWidth="1"/>
    <col min="18" max="26" width="7.6640625" customWidth="1"/>
  </cols>
  <sheetData>
    <row r="1" spans="1:17" ht="12.75" customHeight="1" x14ac:dyDescent="0.25">
      <c r="A1" s="139" t="s">
        <v>105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1"/>
    </row>
    <row r="2" spans="1:17" ht="12.75" customHeight="1" x14ac:dyDescent="0.15">
      <c r="A2" s="142" t="s">
        <v>106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17" ht="12.75" customHeight="1" x14ac:dyDescent="0.15">
      <c r="A3" s="23" t="s">
        <v>107</v>
      </c>
      <c r="B3" s="24"/>
      <c r="C3" s="143" t="s">
        <v>108</v>
      </c>
      <c r="D3" s="140"/>
      <c r="E3" s="140"/>
      <c r="F3" s="140"/>
      <c r="G3" s="140"/>
      <c r="H3" s="140"/>
      <c r="I3" s="141"/>
      <c r="J3" s="25"/>
      <c r="K3" s="26"/>
      <c r="L3" s="27"/>
      <c r="M3" s="28">
        <v>64</v>
      </c>
    </row>
    <row r="4" spans="1:17" ht="12.75" customHeight="1" x14ac:dyDescent="0.15">
      <c r="A4" s="29" t="s">
        <v>109</v>
      </c>
      <c r="B4" s="30" t="s">
        <v>110</v>
      </c>
      <c r="C4" s="31" t="s">
        <v>111</v>
      </c>
      <c r="D4" s="32" t="s">
        <v>112</v>
      </c>
      <c r="E4" s="33" t="s">
        <v>113</v>
      </c>
      <c r="F4" s="31" t="s">
        <v>114</v>
      </c>
      <c r="G4" s="31" t="s">
        <v>115</v>
      </c>
      <c r="H4" s="32" t="s">
        <v>116</v>
      </c>
      <c r="I4" s="33" t="s">
        <v>117</v>
      </c>
      <c r="J4" s="34" t="s">
        <v>118</v>
      </c>
      <c r="K4" s="35" t="s">
        <v>119</v>
      </c>
      <c r="L4" s="36" t="s">
        <v>120</v>
      </c>
      <c r="M4" s="32" t="s">
        <v>121</v>
      </c>
    </row>
    <row r="5" spans="1:17" ht="15" customHeight="1" x14ac:dyDescent="0.15">
      <c r="A5" s="37">
        <v>44564</v>
      </c>
      <c r="B5" s="37">
        <f t="shared" ref="B5:B56" si="0">A5+6</f>
        <v>44570</v>
      </c>
      <c r="C5" s="38">
        <v>8</v>
      </c>
      <c r="D5" s="39">
        <v>8</v>
      </c>
      <c r="E5" s="39">
        <v>8</v>
      </c>
      <c r="F5" s="39">
        <v>8</v>
      </c>
      <c r="G5" s="39">
        <v>8</v>
      </c>
      <c r="H5" s="40" t="s">
        <v>122</v>
      </c>
      <c r="I5" s="41" t="s">
        <v>122</v>
      </c>
      <c r="J5" s="40">
        <f t="shared" ref="J5:J56" si="1">SUM(C5:I5)</f>
        <v>40</v>
      </c>
      <c r="K5" s="40" t="s">
        <v>122</v>
      </c>
      <c r="L5" s="42" t="s">
        <v>122</v>
      </c>
      <c r="M5" s="43" t="s">
        <v>122</v>
      </c>
    </row>
    <row r="6" spans="1:17" ht="15" customHeight="1" x14ac:dyDescent="0.15">
      <c r="A6" s="44">
        <f t="shared" ref="A6:A56" si="2">A5+7</f>
        <v>44571</v>
      </c>
      <c r="B6" s="44">
        <f t="shared" si="0"/>
        <v>44577</v>
      </c>
      <c r="C6" s="45">
        <v>8</v>
      </c>
      <c r="D6" s="46">
        <v>8</v>
      </c>
      <c r="E6" s="46">
        <v>8</v>
      </c>
      <c r="F6" s="46">
        <v>8</v>
      </c>
      <c r="G6" s="46">
        <v>8</v>
      </c>
      <c r="H6" s="40" t="s">
        <v>122</v>
      </c>
      <c r="I6" s="40" t="s">
        <v>122</v>
      </c>
      <c r="J6" s="40">
        <f t="shared" si="1"/>
        <v>40</v>
      </c>
      <c r="K6" s="40" t="s">
        <v>122</v>
      </c>
      <c r="L6" s="42" t="s">
        <v>122</v>
      </c>
      <c r="M6" s="43" t="s">
        <v>122</v>
      </c>
    </row>
    <row r="7" spans="1:17" ht="15" customHeight="1" x14ac:dyDescent="0.15">
      <c r="A7" s="44">
        <f t="shared" si="2"/>
        <v>44578</v>
      </c>
      <c r="B7" s="44">
        <f t="shared" si="0"/>
        <v>44584</v>
      </c>
      <c r="C7" s="47" t="s">
        <v>122</v>
      </c>
      <c r="D7" s="46">
        <v>8</v>
      </c>
      <c r="E7" s="46">
        <v>8</v>
      </c>
      <c r="F7" s="46">
        <v>9</v>
      </c>
      <c r="G7" s="46">
        <v>8</v>
      </c>
      <c r="H7" s="40" t="s">
        <v>122</v>
      </c>
      <c r="I7" s="40" t="s">
        <v>122</v>
      </c>
      <c r="J7" s="40">
        <f t="shared" si="1"/>
        <v>33</v>
      </c>
      <c r="K7" s="40" t="s">
        <v>122</v>
      </c>
      <c r="L7" s="42" t="s">
        <v>122</v>
      </c>
      <c r="M7" s="48" t="s">
        <v>122</v>
      </c>
      <c r="N7" s="49"/>
    </row>
    <row r="8" spans="1:17" ht="15" customHeight="1" x14ac:dyDescent="0.15">
      <c r="A8" s="44">
        <f t="shared" si="2"/>
        <v>44585</v>
      </c>
      <c r="B8" s="44">
        <f t="shared" si="0"/>
        <v>44591</v>
      </c>
      <c r="C8" s="45">
        <v>8</v>
      </c>
      <c r="D8" s="46">
        <v>8</v>
      </c>
      <c r="E8" s="46">
        <v>9.5</v>
      </c>
      <c r="F8" s="46">
        <v>9.5</v>
      </c>
      <c r="G8" s="46">
        <v>8</v>
      </c>
      <c r="H8" s="40" t="s">
        <v>122</v>
      </c>
      <c r="I8" s="40" t="s">
        <v>122</v>
      </c>
      <c r="J8" s="40">
        <f t="shared" si="1"/>
        <v>43</v>
      </c>
      <c r="K8" s="40" t="s">
        <v>122</v>
      </c>
      <c r="L8" s="42" t="s">
        <v>122</v>
      </c>
      <c r="M8" s="43" t="s">
        <v>122</v>
      </c>
    </row>
    <row r="9" spans="1:17" ht="15" customHeight="1" x14ac:dyDescent="0.15">
      <c r="A9" s="44">
        <f t="shared" si="2"/>
        <v>44592</v>
      </c>
      <c r="B9" s="44">
        <f t="shared" si="0"/>
        <v>44598</v>
      </c>
      <c r="C9" s="45">
        <v>8</v>
      </c>
      <c r="D9" s="50">
        <v>8</v>
      </c>
      <c r="E9" s="50">
        <v>9</v>
      </c>
      <c r="F9" s="50">
        <v>8</v>
      </c>
      <c r="G9" s="50">
        <v>8</v>
      </c>
      <c r="H9" s="40">
        <v>0</v>
      </c>
      <c r="I9" s="40">
        <v>0</v>
      </c>
      <c r="J9" s="40">
        <f t="shared" si="1"/>
        <v>41</v>
      </c>
      <c r="K9" s="46">
        <f>SUM(C5:I8, C9)</f>
        <v>164</v>
      </c>
      <c r="L9" s="51" t="s">
        <v>123</v>
      </c>
      <c r="M9" s="52">
        <f>K9*M3</f>
        <v>10496</v>
      </c>
      <c r="N9" s="49"/>
    </row>
    <row r="10" spans="1:17" ht="15" customHeight="1" x14ac:dyDescent="0.15">
      <c r="A10" s="44">
        <f t="shared" si="2"/>
        <v>44599</v>
      </c>
      <c r="B10" s="44">
        <f t="shared" si="0"/>
        <v>44605</v>
      </c>
      <c r="C10" s="53">
        <v>8</v>
      </c>
      <c r="D10" s="50">
        <v>8</v>
      </c>
      <c r="E10" s="50">
        <v>9</v>
      </c>
      <c r="F10" s="50">
        <v>9</v>
      </c>
      <c r="G10" s="50">
        <v>8</v>
      </c>
      <c r="H10" s="40" t="s">
        <v>122</v>
      </c>
      <c r="I10" s="40" t="s">
        <v>122</v>
      </c>
      <c r="J10" s="40">
        <f t="shared" si="1"/>
        <v>42</v>
      </c>
      <c r="K10" s="40" t="s">
        <v>122</v>
      </c>
      <c r="L10" s="42" t="s">
        <v>122</v>
      </c>
      <c r="M10" s="43" t="s">
        <v>122</v>
      </c>
    </row>
    <row r="11" spans="1:17" ht="15" customHeight="1" x14ac:dyDescent="0.15">
      <c r="A11" s="44">
        <f t="shared" si="2"/>
        <v>44606</v>
      </c>
      <c r="B11" s="44">
        <f t="shared" si="0"/>
        <v>44612</v>
      </c>
      <c r="C11" s="53">
        <v>8</v>
      </c>
      <c r="D11" s="50">
        <v>9</v>
      </c>
      <c r="E11" s="50">
        <v>9</v>
      </c>
      <c r="F11" s="50">
        <v>9</v>
      </c>
      <c r="G11" s="50">
        <v>8</v>
      </c>
      <c r="H11" s="40">
        <v>0</v>
      </c>
      <c r="I11" s="40">
        <v>0</v>
      </c>
      <c r="J11" s="40">
        <f t="shared" si="1"/>
        <v>43</v>
      </c>
      <c r="K11" s="40" t="s">
        <v>122</v>
      </c>
      <c r="L11" s="42" t="s">
        <v>122</v>
      </c>
      <c r="M11" s="48" t="s">
        <v>122</v>
      </c>
      <c r="N11" s="49"/>
      <c r="O11" s="54"/>
      <c r="P11" s="54"/>
    </row>
    <row r="12" spans="1:17" ht="15" customHeight="1" x14ac:dyDescent="0.15">
      <c r="A12" s="44">
        <f t="shared" si="2"/>
        <v>44613</v>
      </c>
      <c r="B12" s="44">
        <f t="shared" si="0"/>
        <v>44619</v>
      </c>
      <c r="C12" s="47" t="s">
        <v>122</v>
      </c>
      <c r="D12" s="50">
        <v>8</v>
      </c>
      <c r="E12" s="50">
        <v>9</v>
      </c>
      <c r="F12" s="50">
        <v>9</v>
      </c>
      <c r="G12" s="50">
        <v>8</v>
      </c>
      <c r="H12" s="40" t="s">
        <v>122</v>
      </c>
      <c r="I12" s="40" t="s">
        <v>122</v>
      </c>
      <c r="J12" s="40">
        <f t="shared" si="1"/>
        <v>34</v>
      </c>
      <c r="K12" s="40" t="s">
        <v>122</v>
      </c>
      <c r="L12" s="42" t="s">
        <v>122</v>
      </c>
      <c r="M12" s="43" t="s">
        <v>122</v>
      </c>
      <c r="O12" s="54"/>
      <c r="P12" s="54"/>
    </row>
    <row r="13" spans="1:17" ht="15" customHeight="1" x14ac:dyDescent="0.15">
      <c r="A13" s="44">
        <f t="shared" si="2"/>
        <v>44620</v>
      </c>
      <c r="B13" s="44">
        <f t="shared" si="0"/>
        <v>44626</v>
      </c>
      <c r="C13" s="53">
        <v>8</v>
      </c>
      <c r="D13" s="55">
        <v>9.5</v>
      </c>
      <c r="E13" s="55">
        <v>9.5</v>
      </c>
      <c r="F13" s="55">
        <v>9.5</v>
      </c>
      <c r="G13" s="55">
        <v>8</v>
      </c>
      <c r="H13" s="40">
        <v>0</v>
      </c>
      <c r="I13" s="40">
        <v>0</v>
      </c>
      <c r="J13" s="40">
        <f t="shared" si="1"/>
        <v>44.5</v>
      </c>
      <c r="K13" s="50">
        <f>SUM(D9:I9, C10:I12, C13)</f>
        <v>160</v>
      </c>
      <c r="L13" s="56" t="s">
        <v>124</v>
      </c>
      <c r="M13" s="57">
        <f>K13*M3</f>
        <v>10240</v>
      </c>
      <c r="N13" s="49"/>
    </row>
    <row r="14" spans="1:17" ht="15" customHeight="1" x14ac:dyDescent="0.15">
      <c r="A14" s="44">
        <f t="shared" si="2"/>
        <v>44627</v>
      </c>
      <c r="B14" s="44">
        <f t="shared" si="0"/>
        <v>44633</v>
      </c>
      <c r="C14" s="58">
        <v>8</v>
      </c>
      <c r="D14" s="55">
        <v>9.5</v>
      </c>
      <c r="E14" s="55">
        <v>9.5</v>
      </c>
      <c r="F14" s="55">
        <v>9.5</v>
      </c>
      <c r="G14" s="55">
        <v>8</v>
      </c>
      <c r="H14" s="40" t="s">
        <v>122</v>
      </c>
      <c r="I14" s="40" t="s">
        <v>122</v>
      </c>
      <c r="J14" s="40">
        <f t="shared" si="1"/>
        <v>44.5</v>
      </c>
      <c r="K14" s="40" t="s">
        <v>122</v>
      </c>
      <c r="L14" s="42" t="s">
        <v>122</v>
      </c>
      <c r="M14" s="43" t="s">
        <v>122</v>
      </c>
    </row>
    <row r="15" spans="1:17" ht="15" customHeight="1" x14ac:dyDescent="0.15">
      <c r="A15" s="44">
        <f t="shared" si="2"/>
        <v>44634</v>
      </c>
      <c r="B15" s="44">
        <f t="shared" si="0"/>
        <v>44640</v>
      </c>
      <c r="C15" s="58">
        <v>8</v>
      </c>
      <c r="D15" s="55">
        <v>9.5</v>
      </c>
      <c r="E15" s="55">
        <v>8</v>
      </c>
      <c r="F15" s="55">
        <v>0</v>
      </c>
      <c r="G15" s="55">
        <v>0</v>
      </c>
      <c r="H15" s="40" t="s">
        <v>122</v>
      </c>
      <c r="I15" s="40" t="s">
        <v>122</v>
      </c>
      <c r="J15" s="40">
        <f t="shared" si="1"/>
        <v>25.5</v>
      </c>
      <c r="K15" s="40" t="s">
        <v>122</v>
      </c>
      <c r="L15" s="42" t="s">
        <v>122</v>
      </c>
      <c r="M15" s="48" t="s">
        <v>122</v>
      </c>
      <c r="N15" s="49"/>
      <c r="P15" s="144"/>
      <c r="Q15" s="145"/>
    </row>
    <row r="16" spans="1:17" ht="15" customHeight="1" x14ac:dyDescent="0.15">
      <c r="A16" s="44">
        <f t="shared" si="2"/>
        <v>44641</v>
      </c>
      <c r="B16" s="44">
        <f t="shared" si="0"/>
        <v>44647</v>
      </c>
      <c r="C16" s="58">
        <v>0</v>
      </c>
      <c r="D16" s="55">
        <v>8</v>
      </c>
      <c r="E16" s="55">
        <v>9.5</v>
      </c>
      <c r="F16" s="55">
        <v>9.5</v>
      </c>
      <c r="G16" s="55">
        <v>8</v>
      </c>
      <c r="H16" s="40" t="s">
        <v>122</v>
      </c>
      <c r="I16" s="40" t="s">
        <v>122</v>
      </c>
      <c r="J16" s="40">
        <f t="shared" si="1"/>
        <v>35</v>
      </c>
      <c r="K16" s="40" t="s">
        <v>122</v>
      </c>
      <c r="L16" s="42" t="s">
        <v>122</v>
      </c>
      <c r="M16" s="48" t="s">
        <v>122</v>
      </c>
      <c r="P16" s="59"/>
      <c r="Q16" s="59"/>
    </row>
    <row r="17" spans="1:16" ht="15" customHeight="1" x14ac:dyDescent="0.15">
      <c r="A17" s="44">
        <f t="shared" si="2"/>
        <v>44648</v>
      </c>
      <c r="B17" s="44">
        <f t="shared" si="0"/>
        <v>44654</v>
      </c>
      <c r="C17" s="58">
        <v>8</v>
      </c>
      <c r="D17" s="55">
        <v>9.5</v>
      </c>
      <c r="E17" s="55">
        <v>9.5</v>
      </c>
      <c r="F17" s="55">
        <v>9.5</v>
      </c>
      <c r="G17" s="60">
        <v>8</v>
      </c>
      <c r="H17" s="40">
        <v>0</v>
      </c>
      <c r="I17" s="40">
        <v>0</v>
      </c>
      <c r="J17" s="40">
        <f t="shared" si="1"/>
        <v>44.5</v>
      </c>
      <c r="K17" s="55">
        <f>SUM(D13:I13, C14:I16, C17:F17)</f>
        <v>178</v>
      </c>
      <c r="L17" s="61" t="s">
        <v>2</v>
      </c>
      <c r="M17" s="62">
        <f>K17*M3</f>
        <v>11392</v>
      </c>
      <c r="N17" s="49"/>
    </row>
    <row r="18" spans="1:16" ht="15" customHeight="1" x14ac:dyDescent="0.15">
      <c r="A18" s="44">
        <f t="shared" si="2"/>
        <v>44655</v>
      </c>
      <c r="B18" s="44">
        <f t="shared" si="0"/>
        <v>44661</v>
      </c>
      <c r="C18" s="63">
        <v>8</v>
      </c>
      <c r="D18" s="63">
        <v>9.5</v>
      </c>
      <c r="E18" s="63">
        <v>9.5</v>
      </c>
      <c r="F18" s="63">
        <v>8</v>
      </c>
      <c r="G18" s="60">
        <v>8</v>
      </c>
      <c r="H18" s="40" t="s">
        <v>122</v>
      </c>
      <c r="I18" s="40" t="s">
        <v>122</v>
      </c>
      <c r="J18" s="40">
        <f t="shared" si="1"/>
        <v>43</v>
      </c>
      <c r="K18" s="40" t="s">
        <v>122</v>
      </c>
      <c r="L18" s="42" t="s">
        <v>122</v>
      </c>
      <c r="M18" s="43" t="s">
        <v>122</v>
      </c>
    </row>
    <row r="19" spans="1:16" ht="15" customHeight="1" x14ac:dyDescent="0.15">
      <c r="A19" s="44">
        <f t="shared" si="2"/>
        <v>44662</v>
      </c>
      <c r="B19" s="44">
        <f t="shared" si="0"/>
        <v>44668</v>
      </c>
      <c r="C19" s="63">
        <v>0</v>
      </c>
      <c r="D19" s="63">
        <v>8</v>
      </c>
      <c r="E19" s="63">
        <v>9</v>
      </c>
      <c r="F19" s="63">
        <v>9</v>
      </c>
      <c r="G19" s="60">
        <v>8</v>
      </c>
      <c r="H19" s="40">
        <v>0</v>
      </c>
      <c r="I19" s="40">
        <v>0</v>
      </c>
      <c r="J19" s="40">
        <f t="shared" si="1"/>
        <v>34</v>
      </c>
      <c r="K19" s="40" t="s">
        <v>122</v>
      </c>
      <c r="L19" s="42" t="s">
        <v>122</v>
      </c>
      <c r="M19" s="48" t="s">
        <v>122</v>
      </c>
      <c r="N19" s="49"/>
    </row>
    <row r="20" spans="1:16" ht="15" customHeight="1" x14ac:dyDescent="0.15">
      <c r="A20" s="44">
        <f t="shared" si="2"/>
        <v>44669</v>
      </c>
      <c r="B20" s="44">
        <f t="shared" si="0"/>
        <v>44675</v>
      </c>
      <c r="C20" s="63">
        <v>8</v>
      </c>
      <c r="D20" s="63">
        <v>9</v>
      </c>
      <c r="E20" s="63">
        <v>9</v>
      </c>
      <c r="F20" s="63">
        <v>9</v>
      </c>
      <c r="G20" s="60">
        <v>8</v>
      </c>
      <c r="H20" s="40" t="s">
        <v>122</v>
      </c>
      <c r="I20" s="40" t="s">
        <v>122</v>
      </c>
      <c r="J20" s="40">
        <f t="shared" si="1"/>
        <v>43</v>
      </c>
      <c r="K20" s="40" t="s">
        <v>122</v>
      </c>
      <c r="L20" s="42" t="s">
        <v>122</v>
      </c>
      <c r="M20" s="48" t="s">
        <v>122</v>
      </c>
    </row>
    <row r="21" spans="1:16" ht="15" customHeight="1" x14ac:dyDescent="0.15">
      <c r="A21" s="44">
        <f t="shared" si="2"/>
        <v>44676</v>
      </c>
      <c r="B21" s="44">
        <f t="shared" si="0"/>
        <v>44682</v>
      </c>
      <c r="C21" s="63">
        <v>8</v>
      </c>
      <c r="D21" s="63">
        <v>8</v>
      </c>
      <c r="E21" s="63">
        <v>8</v>
      </c>
      <c r="F21" s="63">
        <v>8</v>
      </c>
      <c r="G21" s="60">
        <v>8</v>
      </c>
      <c r="H21" s="40">
        <v>0</v>
      </c>
      <c r="I21" s="40">
        <v>0</v>
      </c>
      <c r="J21" s="40">
        <f t="shared" si="1"/>
        <v>40</v>
      </c>
      <c r="K21" s="60">
        <f>SUM(G17:I17, C18:I20, C21:H21)</f>
        <v>168</v>
      </c>
      <c r="L21" s="64" t="s">
        <v>3</v>
      </c>
      <c r="M21" s="65">
        <f>K21*M3</f>
        <v>10752</v>
      </c>
    </row>
    <row r="22" spans="1:16" ht="15" customHeight="1" x14ac:dyDescent="0.15">
      <c r="A22" s="44">
        <f t="shared" si="2"/>
        <v>44683</v>
      </c>
      <c r="B22" s="44">
        <f t="shared" si="0"/>
        <v>44689</v>
      </c>
      <c r="C22" s="66" t="s">
        <v>122</v>
      </c>
      <c r="D22" s="67" t="s">
        <v>122</v>
      </c>
      <c r="E22" s="67" t="s">
        <v>122</v>
      </c>
      <c r="F22" s="67" t="s">
        <v>122</v>
      </c>
      <c r="G22" s="67" t="s">
        <v>122</v>
      </c>
      <c r="H22" s="40" t="s">
        <v>122</v>
      </c>
      <c r="I22" s="40" t="s">
        <v>122</v>
      </c>
      <c r="J22" s="40">
        <f t="shared" si="1"/>
        <v>0</v>
      </c>
      <c r="K22" s="40" t="s">
        <v>122</v>
      </c>
      <c r="L22" s="42" t="s">
        <v>122</v>
      </c>
      <c r="M22" s="48" t="s">
        <v>122</v>
      </c>
      <c r="N22" s="49"/>
    </row>
    <row r="23" spans="1:16" ht="15" customHeight="1" x14ac:dyDescent="0.15">
      <c r="A23" s="44">
        <f t="shared" si="2"/>
        <v>44690</v>
      </c>
      <c r="B23" s="44">
        <f t="shared" si="0"/>
        <v>44696</v>
      </c>
      <c r="C23" s="66" t="s">
        <v>122</v>
      </c>
      <c r="D23" s="67" t="s">
        <v>122</v>
      </c>
      <c r="E23" s="67" t="s">
        <v>122</v>
      </c>
      <c r="F23" s="67" t="s">
        <v>122</v>
      </c>
      <c r="G23" s="67" t="s">
        <v>122</v>
      </c>
      <c r="H23" s="40" t="s">
        <v>122</v>
      </c>
      <c r="I23" s="40" t="s">
        <v>122</v>
      </c>
      <c r="J23" s="40">
        <f t="shared" si="1"/>
        <v>0</v>
      </c>
      <c r="K23" s="40" t="s">
        <v>122</v>
      </c>
      <c r="L23" s="42" t="s">
        <v>122</v>
      </c>
      <c r="M23" s="43" t="s">
        <v>122</v>
      </c>
      <c r="O23" s="68"/>
      <c r="P23" s="54"/>
    </row>
    <row r="24" spans="1:16" ht="15" customHeight="1" x14ac:dyDescent="0.15">
      <c r="A24" s="44">
        <f t="shared" si="2"/>
        <v>44697</v>
      </c>
      <c r="B24" s="44">
        <f t="shared" si="0"/>
        <v>44703</v>
      </c>
      <c r="C24" s="66" t="s">
        <v>122</v>
      </c>
      <c r="D24" s="67" t="s">
        <v>122</v>
      </c>
      <c r="E24" s="67" t="s">
        <v>122</v>
      </c>
      <c r="F24" s="67" t="s">
        <v>122</v>
      </c>
      <c r="G24" s="67" t="s">
        <v>122</v>
      </c>
      <c r="H24" s="40" t="s">
        <v>122</v>
      </c>
      <c r="I24" s="40" t="s">
        <v>122</v>
      </c>
      <c r="J24" s="40">
        <f t="shared" si="1"/>
        <v>0</v>
      </c>
      <c r="K24" s="40" t="s">
        <v>122</v>
      </c>
      <c r="L24" s="42" t="s">
        <v>122</v>
      </c>
      <c r="M24" s="48" t="s">
        <v>122</v>
      </c>
      <c r="N24" s="49"/>
      <c r="O24" s="68"/>
      <c r="P24" s="54"/>
    </row>
    <row r="25" spans="1:16" ht="15" customHeight="1" x14ac:dyDescent="0.15">
      <c r="A25" s="44">
        <f t="shared" si="2"/>
        <v>44704</v>
      </c>
      <c r="B25" s="44">
        <f t="shared" si="0"/>
        <v>44710</v>
      </c>
      <c r="C25" s="66" t="s">
        <v>122</v>
      </c>
      <c r="D25" s="67" t="s">
        <v>122</v>
      </c>
      <c r="E25" s="67" t="s">
        <v>122</v>
      </c>
      <c r="F25" s="67" t="s">
        <v>122</v>
      </c>
      <c r="G25" s="67" t="s">
        <v>122</v>
      </c>
      <c r="H25" s="40" t="s">
        <v>122</v>
      </c>
      <c r="I25" s="40" t="s">
        <v>122</v>
      </c>
      <c r="J25" s="40">
        <f t="shared" si="1"/>
        <v>0</v>
      </c>
      <c r="K25" s="40" t="s">
        <v>122</v>
      </c>
      <c r="L25" s="42" t="s">
        <v>122</v>
      </c>
      <c r="M25" s="43" t="s">
        <v>122</v>
      </c>
      <c r="O25" s="68"/>
    </row>
    <row r="26" spans="1:16" ht="15" customHeight="1" x14ac:dyDescent="0.15">
      <c r="A26" s="44">
        <f t="shared" si="2"/>
        <v>44711</v>
      </c>
      <c r="B26" s="44">
        <f t="shared" si="0"/>
        <v>44717</v>
      </c>
      <c r="C26" s="47" t="s">
        <v>122</v>
      </c>
      <c r="D26" s="69" t="s">
        <v>122</v>
      </c>
      <c r="E26" s="69" t="s">
        <v>122</v>
      </c>
      <c r="F26" s="69" t="s">
        <v>122</v>
      </c>
      <c r="G26" s="69" t="s">
        <v>122</v>
      </c>
      <c r="H26" s="40" t="s">
        <v>122</v>
      </c>
      <c r="I26" s="40" t="s">
        <v>122</v>
      </c>
      <c r="J26" s="40">
        <f t="shared" si="1"/>
        <v>0</v>
      </c>
      <c r="K26" s="67">
        <f>SUM(I21, C22:I25, C26:D26)</f>
        <v>0</v>
      </c>
      <c r="L26" s="70" t="s">
        <v>4</v>
      </c>
      <c r="M26" s="71">
        <f>K26*M3</f>
        <v>0</v>
      </c>
      <c r="N26" s="49"/>
      <c r="O26" s="68"/>
    </row>
    <row r="27" spans="1:16" ht="15" customHeight="1" x14ac:dyDescent="0.15">
      <c r="A27" s="44">
        <f t="shared" si="2"/>
        <v>44718</v>
      </c>
      <c r="B27" s="44">
        <f t="shared" si="0"/>
        <v>44724</v>
      </c>
      <c r="C27" s="72" t="s">
        <v>122</v>
      </c>
      <c r="D27" s="69" t="s">
        <v>122</v>
      </c>
      <c r="E27" s="69" t="s">
        <v>122</v>
      </c>
      <c r="F27" s="69" t="s">
        <v>122</v>
      </c>
      <c r="G27" s="69" t="s">
        <v>122</v>
      </c>
      <c r="H27" s="40" t="s">
        <v>122</v>
      </c>
      <c r="I27" s="40" t="s">
        <v>122</v>
      </c>
      <c r="J27" s="40">
        <f t="shared" si="1"/>
        <v>0</v>
      </c>
      <c r="K27" s="40" t="s">
        <v>122</v>
      </c>
      <c r="L27" s="42" t="s">
        <v>122</v>
      </c>
      <c r="M27" s="43" t="s">
        <v>122</v>
      </c>
      <c r="O27" s="68"/>
    </row>
    <row r="28" spans="1:16" ht="15" customHeight="1" x14ac:dyDescent="0.15">
      <c r="A28" s="44">
        <f t="shared" si="2"/>
        <v>44725</v>
      </c>
      <c r="B28" s="44">
        <f t="shared" si="0"/>
        <v>44731</v>
      </c>
      <c r="C28" s="72" t="s">
        <v>122</v>
      </c>
      <c r="D28" s="69" t="s">
        <v>122</v>
      </c>
      <c r="E28" s="69" t="s">
        <v>122</v>
      </c>
      <c r="F28" s="69" t="s">
        <v>122</v>
      </c>
      <c r="G28" s="69" t="s">
        <v>122</v>
      </c>
      <c r="H28" s="40" t="s">
        <v>122</v>
      </c>
      <c r="I28" s="40" t="s">
        <v>122</v>
      </c>
      <c r="J28" s="40">
        <f t="shared" si="1"/>
        <v>0</v>
      </c>
      <c r="K28" s="40" t="s">
        <v>122</v>
      </c>
      <c r="L28" s="42" t="s">
        <v>122</v>
      </c>
      <c r="M28" s="48" t="s">
        <v>122</v>
      </c>
      <c r="N28" s="49"/>
      <c r="O28" s="68"/>
    </row>
    <row r="29" spans="1:16" ht="15" customHeight="1" x14ac:dyDescent="0.15">
      <c r="A29" s="44">
        <f t="shared" si="2"/>
        <v>44732</v>
      </c>
      <c r="B29" s="44">
        <f t="shared" si="0"/>
        <v>44738</v>
      </c>
      <c r="C29" s="47" t="s">
        <v>122</v>
      </c>
      <c r="D29" s="69" t="s">
        <v>122</v>
      </c>
      <c r="E29" s="69" t="s">
        <v>122</v>
      </c>
      <c r="F29" s="69" t="s">
        <v>122</v>
      </c>
      <c r="G29" s="69" t="s">
        <v>122</v>
      </c>
      <c r="H29" s="40" t="s">
        <v>122</v>
      </c>
      <c r="I29" s="40" t="s">
        <v>122</v>
      </c>
      <c r="J29" s="40">
        <f t="shared" si="1"/>
        <v>0</v>
      </c>
      <c r="K29" s="40" t="s">
        <v>122</v>
      </c>
      <c r="L29" s="42" t="s">
        <v>122</v>
      </c>
      <c r="M29" s="43" t="s">
        <v>122</v>
      </c>
      <c r="O29" s="54"/>
    </row>
    <row r="30" spans="1:16" ht="15" customHeight="1" x14ac:dyDescent="0.15">
      <c r="A30" s="44">
        <f t="shared" si="2"/>
        <v>44739</v>
      </c>
      <c r="B30" s="44">
        <f t="shared" si="0"/>
        <v>44745</v>
      </c>
      <c r="C30" s="72" t="s">
        <v>122</v>
      </c>
      <c r="D30" s="69" t="s">
        <v>122</v>
      </c>
      <c r="E30" s="69" t="s">
        <v>122</v>
      </c>
      <c r="F30" s="69" t="s">
        <v>122</v>
      </c>
      <c r="G30" s="73" t="s">
        <v>122</v>
      </c>
      <c r="H30" s="40" t="s">
        <v>122</v>
      </c>
      <c r="I30" s="40" t="s">
        <v>122</v>
      </c>
      <c r="J30" s="40">
        <f t="shared" si="1"/>
        <v>0</v>
      </c>
      <c r="K30" s="69">
        <f>SUM(E26:I26, C27:I29, C30:F30)</f>
        <v>0</v>
      </c>
      <c r="L30" s="74" t="s">
        <v>5</v>
      </c>
      <c r="M30" s="75">
        <f>K30*M3</f>
        <v>0</v>
      </c>
      <c r="N30" s="49"/>
      <c r="O30" s="54"/>
    </row>
    <row r="31" spans="1:16" ht="15" customHeight="1" x14ac:dyDescent="0.15">
      <c r="A31" s="44">
        <f t="shared" si="2"/>
        <v>44746</v>
      </c>
      <c r="B31" s="44">
        <f t="shared" si="0"/>
        <v>44752</v>
      </c>
      <c r="C31" s="47" t="s">
        <v>122</v>
      </c>
      <c r="D31" s="73" t="s">
        <v>122</v>
      </c>
      <c r="E31" s="73" t="s">
        <v>122</v>
      </c>
      <c r="F31" s="73" t="s">
        <v>122</v>
      </c>
      <c r="G31" s="73" t="s">
        <v>122</v>
      </c>
      <c r="H31" s="40" t="s">
        <v>122</v>
      </c>
      <c r="I31" s="40" t="s">
        <v>122</v>
      </c>
      <c r="J31" s="40">
        <f t="shared" si="1"/>
        <v>0</v>
      </c>
      <c r="K31" s="40" t="s">
        <v>122</v>
      </c>
      <c r="L31" s="42" t="s">
        <v>122</v>
      </c>
      <c r="M31" s="48" t="s">
        <v>122</v>
      </c>
      <c r="O31" s="68"/>
    </row>
    <row r="32" spans="1:16" ht="15" customHeight="1" x14ac:dyDescent="0.15">
      <c r="A32" s="44">
        <f t="shared" si="2"/>
        <v>44753</v>
      </c>
      <c r="B32" s="44">
        <f t="shared" si="0"/>
        <v>44759</v>
      </c>
      <c r="C32" s="76" t="s">
        <v>122</v>
      </c>
      <c r="D32" s="73" t="s">
        <v>122</v>
      </c>
      <c r="E32" s="73" t="s">
        <v>122</v>
      </c>
      <c r="F32" s="73" t="s">
        <v>122</v>
      </c>
      <c r="G32" s="73" t="s">
        <v>122</v>
      </c>
      <c r="H32" s="40" t="s">
        <v>122</v>
      </c>
      <c r="I32" s="40" t="s">
        <v>122</v>
      </c>
      <c r="J32" s="40">
        <f t="shared" si="1"/>
        <v>0</v>
      </c>
      <c r="K32" s="40" t="s">
        <v>122</v>
      </c>
      <c r="L32" s="42" t="s">
        <v>122</v>
      </c>
      <c r="M32" s="43" t="s">
        <v>122</v>
      </c>
      <c r="O32" s="68"/>
    </row>
    <row r="33" spans="1:15" ht="15" customHeight="1" x14ac:dyDescent="0.15">
      <c r="A33" s="44">
        <f t="shared" si="2"/>
        <v>44760</v>
      </c>
      <c r="B33" s="44">
        <f t="shared" si="0"/>
        <v>44766</v>
      </c>
      <c r="C33" s="76" t="s">
        <v>122</v>
      </c>
      <c r="D33" s="73" t="s">
        <v>122</v>
      </c>
      <c r="E33" s="73" t="s">
        <v>122</v>
      </c>
      <c r="F33" s="73" t="s">
        <v>122</v>
      </c>
      <c r="G33" s="73" t="s">
        <v>122</v>
      </c>
      <c r="H33" s="40" t="s">
        <v>122</v>
      </c>
      <c r="I33" s="40" t="s">
        <v>122</v>
      </c>
      <c r="J33" s="40">
        <f t="shared" si="1"/>
        <v>0</v>
      </c>
      <c r="K33" s="40" t="s">
        <v>122</v>
      </c>
      <c r="L33" s="42" t="s">
        <v>122</v>
      </c>
      <c r="M33" s="48" t="s">
        <v>122</v>
      </c>
      <c r="N33" s="49"/>
      <c r="O33" s="68"/>
    </row>
    <row r="34" spans="1:15" ht="15" customHeight="1" x14ac:dyDescent="0.15">
      <c r="A34" s="44">
        <f t="shared" si="2"/>
        <v>44767</v>
      </c>
      <c r="B34" s="44">
        <f t="shared" si="0"/>
        <v>44773</v>
      </c>
      <c r="C34" s="76" t="s">
        <v>122</v>
      </c>
      <c r="D34" s="73" t="s">
        <v>122</v>
      </c>
      <c r="E34" s="73" t="s">
        <v>122</v>
      </c>
      <c r="F34" s="73" t="s">
        <v>122</v>
      </c>
      <c r="G34" s="73" t="s">
        <v>122</v>
      </c>
      <c r="H34" s="40" t="s">
        <v>122</v>
      </c>
      <c r="I34" s="40" t="s">
        <v>122</v>
      </c>
      <c r="J34" s="40">
        <f t="shared" si="1"/>
        <v>0</v>
      </c>
      <c r="K34" s="77">
        <f>SUM(G30:I30, C31:I34)</f>
        <v>0</v>
      </c>
      <c r="L34" s="78" t="s">
        <v>6</v>
      </c>
      <c r="M34" s="79">
        <f>K34*M3</f>
        <v>0</v>
      </c>
      <c r="O34" s="54"/>
    </row>
    <row r="35" spans="1:15" ht="15" customHeight="1" x14ac:dyDescent="0.15">
      <c r="A35" s="44">
        <f t="shared" si="2"/>
        <v>44774</v>
      </c>
      <c r="B35" s="44">
        <f t="shared" si="0"/>
        <v>44780</v>
      </c>
      <c r="C35" s="80" t="s">
        <v>122</v>
      </c>
      <c r="D35" s="81" t="s">
        <v>122</v>
      </c>
      <c r="E35" s="81" t="s">
        <v>122</v>
      </c>
      <c r="F35" s="81" t="s">
        <v>122</v>
      </c>
      <c r="G35" s="81" t="s">
        <v>122</v>
      </c>
      <c r="H35" s="40" t="s">
        <v>122</v>
      </c>
      <c r="I35" s="40" t="s">
        <v>122</v>
      </c>
      <c r="J35" s="40">
        <f t="shared" si="1"/>
        <v>0</v>
      </c>
      <c r="K35" s="40" t="s">
        <v>122</v>
      </c>
      <c r="L35" s="42" t="s">
        <v>122</v>
      </c>
      <c r="M35" s="48" t="s">
        <v>122</v>
      </c>
      <c r="N35" s="49"/>
      <c r="O35" s="68"/>
    </row>
    <row r="36" spans="1:15" ht="15" customHeight="1" x14ac:dyDescent="0.15">
      <c r="A36" s="44">
        <f t="shared" si="2"/>
        <v>44781</v>
      </c>
      <c r="B36" s="44">
        <f t="shared" si="0"/>
        <v>44787</v>
      </c>
      <c r="C36" s="80" t="s">
        <v>122</v>
      </c>
      <c r="D36" s="81" t="s">
        <v>122</v>
      </c>
      <c r="E36" s="81" t="s">
        <v>122</v>
      </c>
      <c r="F36" s="81" t="s">
        <v>122</v>
      </c>
      <c r="G36" s="81" t="s">
        <v>122</v>
      </c>
      <c r="H36" s="40" t="s">
        <v>122</v>
      </c>
      <c r="I36" s="40" t="s">
        <v>122</v>
      </c>
      <c r="J36" s="40">
        <f t="shared" si="1"/>
        <v>0</v>
      </c>
      <c r="K36" s="40" t="s">
        <v>122</v>
      </c>
      <c r="L36" s="42" t="s">
        <v>122</v>
      </c>
      <c r="M36" s="43" t="s">
        <v>122</v>
      </c>
      <c r="O36" s="54"/>
    </row>
    <row r="37" spans="1:15" ht="15" customHeight="1" x14ac:dyDescent="0.15">
      <c r="A37" s="44">
        <f t="shared" si="2"/>
        <v>44788</v>
      </c>
      <c r="B37" s="44">
        <f t="shared" si="0"/>
        <v>44794</v>
      </c>
      <c r="C37" s="80" t="s">
        <v>122</v>
      </c>
      <c r="D37" s="81" t="s">
        <v>122</v>
      </c>
      <c r="E37" s="81" t="s">
        <v>122</v>
      </c>
      <c r="F37" s="81" t="s">
        <v>122</v>
      </c>
      <c r="G37" s="81" t="s">
        <v>122</v>
      </c>
      <c r="H37" s="40" t="s">
        <v>122</v>
      </c>
      <c r="I37" s="40" t="s">
        <v>122</v>
      </c>
      <c r="J37" s="40">
        <f t="shared" si="1"/>
        <v>0</v>
      </c>
      <c r="K37" s="40" t="s">
        <v>122</v>
      </c>
      <c r="L37" s="42" t="s">
        <v>122</v>
      </c>
      <c r="M37" s="48" t="s">
        <v>122</v>
      </c>
      <c r="N37" s="49"/>
      <c r="O37" s="54"/>
    </row>
    <row r="38" spans="1:15" ht="15" customHeight="1" x14ac:dyDescent="0.15">
      <c r="A38" s="44">
        <f t="shared" si="2"/>
        <v>44795</v>
      </c>
      <c r="B38" s="44">
        <f t="shared" si="0"/>
        <v>44801</v>
      </c>
      <c r="C38" s="80" t="s">
        <v>122</v>
      </c>
      <c r="D38" s="81" t="s">
        <v>122</v>
      </c>
      <c r="E38" s="81" t="s">
        <v>122</v>
      </c>
      <c r="F38" s="81" t="s">
        <v>122</v>
      </c>
      <c r="G38" s="81" t="s">
        <v>122</v>
      </c>
      <c r="H38" s="40" t="s">
        <v>122</v>
      </c>
      <c r="I38" s="40" t="s">
        <v>122</v>
      </c>
      <c r="J38" s="40">
        <f t="shared" si="1"/>
        <v>0</v>
      </c>
      <c r="K38" s="40" t="s">
        <v>122</v>
      </c>
      <c r="L38" s="42" t="s">
        <v>122</v>
      </c>
      <c r="M38" s="43" t="s">
        <v>122</v>
      </c>
      <c r="O38" s="54"/>
    </row>
    <row r="39" spans="1:15" ht="15" customHeight="1" x14ac:dyDescent="0.15">
      <c r="A39" s="44">
        <f t="shared" si="2"/>
        <v>44802</v>
      </c>
      <c r="B39" s="44">
        <f t="shared" si="0"/>
        <v>44808</v>
      </c>
      <c r="C39" s="80" t="s">
        <v>122</v>
      </c>
      <c r="D39" s="81" t="s">
        <v>122</v>
      </c>
      <c r="E39" s="81" t="s">
        <v>122</v>
      </c>
      <c r="F39" s="82" t="s">
        <v>122</v>
      </c>
      <c r="G39" s="82" t="s">
        <v>122</v>
      </c>
      <c r="H39" s="40" t="s">
        <v>122</v>
      </c>
      <c r="I39" s="40" t="s">
        <v>122</v>
      </c>
      <c r="J39" s="40">
        <f t="shared" si="1"/>
        <v>0</v>
      </c>
      <c r="K39" s="81">
        <f>SUM(C35:I38, C39:E39)</f>
        <v>0</v>
      </c>
      <c r="L39" s="83" t="s">
        <v>125</v>
      </c>
      <c r="M39" s="84">
        <f>K39*M3</f>
        <v>0</v>
      </c>
      <c r="N39" s="49"/>
      <c r="O39" s="54"/>
    </row>
    <row r="40" spans="1:15" ht="15" customHeight="1" x14ac:dyDescent="0.15">
      <c r="A40" s="44">
        <f t="shared" si="2"/>
        <v>44809</v>
      </c>
      <c r="B40" s="44">
        <f t="shared" si="0"/>
        <v>44815</v>
      </c>
      <c r="C40" s="47" t="s">
        <v>122</v>
      </c>
      <c r="D40" s="82" t="s">
        <v>122</v>
      </c>
      <c r="E40" s="82" t="s">
        <v>122</v>
      </c>
      <c r="F40" s="82" t="s">
        <v>122</v>
      </c>
      <c r="G40" s="82" t="s">
        <v>122</v>
      </c>
      <c r="H40" s="40" t="s">
        <v>122</v>
      </c>
      <c r="I40" s="40" t="s">
        <v>122</v>
      </c>
      <c r="J40" s="40">
        <f t="shared" si="1"/>
        <v>0</v>
      </c>
      <c r="K40" s="40" t="s">
        <v>122</v>
      </c>
      <c r="L40" s="42" t="s">
        <v>122</v>
      </c>
      <c r="M40" s="43" t="s">
        <v>122</v>
      </c>
      <c r="O40" s="54"/>
    </row>
    <row r="41" spans="1:15" ht="15" customHeight="1" x14ac:dyDescent="0.15">
      <c r="A41" s="44">
        <f t="shared" si="2"/>
        <v>44816</v>
      </c>
      <c r="B41" s="44">
        <f t="shared" si="0"/>
        <v>44822</v>
      </c>
      <c r="C41" s="85" t="s">
        <v>122</v>
      </c>
      <c r="D41" s="82" t="s">
        <v>122</v>
      </c>
      <c r="E41" s="82" t="s">
        <v>122</v>
      </c>
      <c r="F41" s="82" t="s">
        <v>122</v>
      </c>
      <c r="G41" s="82" t="s">
        <v>122</v>
      </c>
      <c r="H41" s="40" t="s">
        <v>122</v>
      </c>
      <c r="I41" s="40" t="s">
        <v>122</v>
      </c>
      <c r="J41" s="40">
        <f t="shared" si="1"/>
        <v>0</v>
      </c>
      <c r="K41" s="40" t="s">
        <v>122</v>
      </c>
      <c r="L41" s="42" t="s">
        <v>122</v>
      </c>
      <c r="M41" s="86" t="s">
        <v>122</v>
      </c>
      <c r="N41" s="49"/>
      <c r="O41" s="54"/>
    </row>
    <row r="42" spans="1:15" ht="15" customHeight="1" x14ac:dyDescent="0.15">
      <c r="A42" s="44">
        <f t="shared" si="2"/>
        <v>44823</v>
      </c>
      <c r="B42" s="44">
        <f t="shared" si="0"/>
        <v>44829</v>
      </c>
      <c r="C42" s="85" t="s">
        <v>122</v>
      </c>
      <c r="D42" s="82" t="s">
        <v>122</v>
      </c>
      <c r="E42" s="82" t="s">
        <v>122</v>
      </c>
      <c r="F42" s="82" t="s">
        <v>122</v>
      </c>
      <c r="G42" s="82" t="s">
        <v>122</v>
      </c>
      <c r="H42" s="40" t="s">
        <v>122</v>
      </c>
      <c r="I42" s="40" t="s">
        <v>122</v>
      </c>
      <c r="J42" s="40">
        <f t="shared" si="1"/>
        <v>0</v>
      </c>
      <c r="K42" s="40" t="s">
        <v>122</v>
      </c>
      <c r="L42" s="42" t="s">
        <v>122</v>
      </c>
      <c r="M42" s="48" t="s">
        <v>122</v>
      </c>
      <c r="O42" s="54"/>
    </row>
    <row r="43" spans="1:15" ht="15" customHeight="1" x14ac:dyDescent="0.15">
      <c r="A43" s="44">
        <f t="shared" si="2"/>
        <v>44830</v>
      </c>
      <c r="B43" s="44">
        <f t="shared" si="0"/>
        <v>44836</v>
      </c>
      <c r="C43" s="85" t="s">
        <v>122</v>
      </c>
      <c r="D43" s="82" t="s">
        <v>122</v>
      </c>
      <c r="E43" s="82" t="s">
        <v>122</v>
      </c>
      <c r="F43" s="82" t="s">
        <v>122</v>
      </c>
      <c r="G43" s="82" t="s">
        <v>122</v>
      </c>
      <c r="H43" s="40" t="s">
        <v>122</v>
      </c>
      <c r="I43" s="40" t="s">
        <v>122</v>
      </c>
      <c r="J43" s="40">
        <f t="shared" si="1"/>
        <v>0</v>
      </c>
      <c r="K43" s="82">
        <f>SUM(F39:I39, C40:I42, C43:G43)</f>
        <v>0</v>
      </c>
      <c r="L43" s="87" t="s">
        <v>126</v>
      </c>
      <c r="M43" s="88">
        <f>K43*M3</f>
        <v>0</v>
      </c>
      <c r="O43" s="54"/>
    </row>
    <row r="44" spans="1:15" ht="15" customHeight="1" x14ac:dyDescent="0.15">
      <c r="A44" s="44">
        <f t="shared" si="2"/>
        <v>44837</v>
      </c>
      <c r="B44" s="44">
        <f t="shared" si="0"/>
        <v>44843</v>
      </c>
      <c r="C44" s="89" t="s">
        <v>122</v>
      </c>
      <c r="D44" s="90" t="s">
        <v>122</v>
      </c>
      <c r="E44" s="90" t="s">
        <v>122</v>
      </c>
      <c r="F44" s="90" t="s">
        <v>122</v>
      </c>
      <c r="G44" s="90" t="s">
        <v>122</v>
      </c>
      <c r="H44" s="40" t="s">
        <v>122</v>
      </c>
      <c r="I44" s="40" t="s">
        <v>122</v>
      </c>
      <c r="J44" s="40">
        <f t="shared" si="1"/>
        <v>0</v>
      </c>
      <c r="K44" s="40" t="s">
        <v>122</v>
      </c>
      <c r="L44" s="42" t="s">
        <v>122</v>
      </c>
      <c r="M44" s="48" t="s">
        <v>122</v>
      </c>
      <c r="N44" s="49"/>
      <c r="O44" s="54"/>
    </row>
    <row r="45" spans="1:15" ht="15" customHeight="1" x14ac:dyDescent="0.15">
      <c r="A45" s="44">
        <f t="shared" si="2"/>
        <v>44844</v>
      </c>
      <c r="B45" s="44">
        <f t="shared" si="0"/>
        <v>44850</v>
      </c>
      <c r="C45" s="47" t="s">
        <v>122</v>
      </c>
      <c r="D45" s="90" t="s">
        <v>122</v>
      </c>
      <c r="E45" s="90" t="s">
        <v>122</v>
      </c>
      <c r="F45" s="90" t="s">
        <v>122</v>
      </c>
      <c r="G45" s="90" t="s">
        <v>122</v>
      </c>
      <c r="H45" s="40" t="s">
        <v>122</v>
      </c>
      <c r="I45" s="40" t="s">
        <v>122</v>
      </c>
      <c r="J45" s="40">
        <f t="shared" si="1"/>
        <v>0</v>
      </c>
      <c r="K45" s="40" t="s">
        <v>122</v>
      </c>
      <c r="L45" s="42" t="s">
        <v>122</v>
      </c>
      <c r="M45" s="43" t="s">
        <v>122</v>
      </c>
      <c r="O45" s="54"/>
    </row>
    <row r="46" spans="1:15" ht="15" customHeight="1" x14ac:dyDescent="0.15">
      <c r="A46" s="44">
        <f t="shared" si="2"/>
        <v>44851</v>
      </c>
      <c r="B46" s="44">
        <f t="shared" si="0"/>
        <v>44857</v>
      </c>
      <c r="C46" s="89" t="s">
        <v>122</v>
      </c>
      <c r="D46" s="90" t="s">
        <v>122</v>
      </c>
      <c r="E46" s="90" t="s">
        <v>122</v>
      </c>
      <c r="F46" s="90" t="s">
        <v>122</v>
      </c>
      <c r="G46" s="90" t="s">
        <v>122</v>
      </c>
      <c r="H46" s="40" t="s">
        <v>122</v>
      </c>
      <c r="I46" s="40" t="s">
        <v>122</v>
      </c>
      <c r="J46" s="40">
        <f t="shared" si="1"/>
        <v>0</v>
      </c>
      <c r="K46" s="40" t="s">
        <v>122</v>
      </c>
      <c r="L46" s="42" t="s">
        <v>122</v>
      </c>
      <c r="M46" s="48" t="s">
        <v>122</v>
      </c>
      <c r="N46" s="49"/>
      <c r="O46" s="54"/>
    </row>
    <row r="47" spans="1:15" ht="15" customHeight="1" x14ac:dyDescent="0.15">
      <c r="A47" s="44">
        <f t="shared" si="2"/>
        <v>44858</v>
      </c>
      <c r="B47" s="44">
        <f t="shared" si="0"/>
        <v>44864</v>
      </c>
      <c r="C47" s="89" t="s">
        <v>122</v>
      </c>
      <c r="D47" s="90" t="s">
        <v>122</v>
      </c>
      <c r="E47" s="90" t="s">
        <v>122</v>
      </c>
      <c r="F47" s="90" t="s">
        <v>122</v>
      </c>
      <c r="G47" s="90" t="s">
        <v>122</v>
      </c>
      <c r="H47" s="40" t="s">
        <v>122</v>
      </c>
      <c r="I47" s="40" t="s">
        <v>122</v>
      </c>
      <c r="J47" s="40">
        <f t="shared" si="1"/>
        <v>0</v>
      </c>
      <c r="K47" s="40" t="s">
        <v>122</v>
      </c>
      <c r="L47" s="42" t="s">
        <v>122</v>
      </c>
      <c r="M47" s="43" t="s">
        <v>122</v>
      </c>
      <c r="O47" s="54"/>
    </row>
    <row r="48" spans="1:15" ht="15" customHeight="1" x14ac:dyDescent="0.15">
      <c r="A48" s="44">
        <f t="shared" si="2"/>
        <v>44865</v>
      </c>
      <c r="B48" s="44">
        <f t="shared" si="0"/>
        <v>44871</v>
      </c>
      <c r="C48" s="89" t="s">
        <v>122</v>
      </c>
      <c r="D48" s="91" t="s">
        <v>122</v>
      </c>
      <c r="E48" s="91" t="s">
        <v>122</v>
      </c>
      <c r="F48" s="91" t="s">
        <v>122</v>
      </c>
      <c r="G48" s="91" t="s">
        <v>122</v>
      </c>
      <c r="H48" s="40" t="s">
        <v>122</v>
      </c>
      <c r="I48" s="40" t="s">
        <v>122</v>
      </c>
      <c r="J48" s="40">
        <f t="shared" si="1"/>
        <v>0</v>
      </c>
      <c r="K48" s="90">
        <f>SUM(H43:I43, C44:I47, C48)</f>
        <v>0</v>
      </c>
      <c r="L48" s="92" t="s">
        <v>127</v>
      </c>
      <c r="M48" s="93">
        <f>K48*M3</f>
        <v>0</v>
      </c>
      <c r="N48" s="49"/>
      <c r="O48" s="54"/>
    </row>
    <row r="49" spans="1:15" ht="15" customHeight="1" x14ac:dyDescent="0.15">
      <c r="A49" s="44">
        <f t="shared" si="2"/>
        <v>44872</v>
      </c>
      <c r="B49" s="44">
        <f t="shared" si="0"/>
        <v>44878</v>
      </c>
      <c r="C49" s="94" t="s">
        <v>122</v>
      </c>
      <c r="D49" s="91" t="s">
        <v>122</v>
      </c>
      <c r="E49" s="91" t="s">
        <v>122</v>
      </c>
      <c r="F49" s="91" t="s">
        <v>122</v>
      </c>
      <c r="G49" s="95" t="s">
        <v>122</v>
      </c>
      <c r="H49" s="40" t="s">
        <v>122</v>
      </c>
      <c r="I49" s="40" t="s">
        <v>122</v>
      </c>
      <c r="J49" s="40">
        <f t="shared" si="1"/>
        <v>0</v>
      </c>
      <c r="K49" s="40" t="s">
        <v>122</v>
      </c>
      <c r="L49" s="42" t="s">
        <v>122</v>
      </c>
      <c r="M49" s="43" t="s">
        <v>122</v>
      </c>
      <c r="O49" s="54"/>
    </row>
    <row r="50" spans="1:15" ht="15" customHeight="1" x14ac:dyDescent="0.15">
      <c r="A50" s="44">
        <f t="shared" si="2"/>
        <v>44879</v>
      </c>
      <c r="B50" s="44">
        <f t="shared" si="0"/>
        <v>44885</v>
      </c>
      <c r="C50" s="94" t="s">
        <v>122</v>
      </c>
      <c r="D50" s="91" t="s">
        <v>122</v>
      </c>
      <c r="E50" s="91" t="s">
        <v>122</v>
      </c>
      <c r="F50" s="91" t="s">
        <v>122</v>
      </c>
      <c r="G50" s="91" t="s">
        <v>122</v>
      </c>
      <c r="H50" s="40" t="s">
        <v>122</v>
      </c>
      <c r="I50" s="40" t="s">
        <v>122</v>
      </c>
      <c r="J50" s="40">
        <f t="shared" si="1"/>
        <v>0</v>
      </c>
      <c r="K50" s="40" t="s">
        <v>122</v>
      </c>
      <c r="L50" s="42" t="s">
        <v>122</v>
      </c>
      <c r="M50" s="48" t="s">
        <v>122</v>
      </c>
      <c r="N50" s="49"/>
      <c r="O50" s="54"/>
    </row>
    <row r="51" spans="1:15" ht="15" customHeight="1" x14ac:dyDescent="0.15">
      <c r="A51" s="44">
        <f t="shared" si="2"/>
        <v>44886</v>
      </c>
      <c r="B51" s="44">
        <f t="shared" si="0"/>
        <v>44892</v>
      </c>
      <c r="C51" s="94" t="s">
        <v>122</v>
      </c>
      <c r="D51" s="91" t="s">
        <v>122</v>
      </c>
      <c r="E51" s="91" t="s">
        <v>122</v>
      </c>
      <c r="F51" s="95" t="s">
        <v>122</v>
      </c>
      <c r="G51" s="95" t="s">
        <v>122</v>
      </c>
      <c r="H51" s="40" t="s">
        <v>122</v>
      </c>
      <c r="I51" s="40" t="s">
        <v>122</v>
      </c>
      <c r="J51" s="40">
        <f t="shared" si="1"/>
        <v>0</v>
      </c>
      <c r="K51" s="40" t="s">
        <v>122</v>
      </c>
      <c r="L51" s="42" t="s">
        <v>122</v>
      </c>
      <c r="M51" s="43" t="s">
        <v>122</v>
      </c>
      <c r="O51" s="54"/>
    </row>
    <row r="52" spans="1:15" ht="15" customHeight="1" x14ac:dyDescent="0.15">
      <c r="A52" s="44">
        <f t="shared" si="2"/>
        <v>44893</v>
      </c>
      <c r="B52" s="44">
        <f t="shared" si="0"/>
        <v>44899</v>
      </c>
      <c r="C52" s="94" t="s">
        <v>122</v>
      </c>
      <c r="D52" s="91" t="s">
        <v>122</v>
      </c>
      <c r="E52" s="91" t="s">
        <v>122</v>
      </c>
      <c r="F52" s="96" t="s">
        <v>122</v>
      </c>
      <c r="G52" s="96" t="s">
        <v>122</v>
      </c>
      <c r="H52" s="40" t="s">
        <v>122</v>
      </c>
      <c r="I52" s="40" t="s">
        <v>122</v>
      </c>
      <c r="J52" s="40">
        <f t="shared" si="1"/>
        <v>0</v>
      </c>
      <c r="K52" s="91">
        <f>SUM(D48:I48, C49:I51, C52:E52)</f>
        <v>0</v>
      </c>
      <c r="L52" s="97" t="s">
        <v>128</v>
      </c>
      <c r="M52" s="98">
        <f>K52*M3</f>
        <v>0</v>
      </c>
      <c r="N52" s="49"/>
      <c r="O52" s="54"/>
    </row>
    <row r="53" spans="1:15" ht="15" customHeight="1" x14ac:dyDescent="0.15">
      <c r="A53" s="44">
        <f t="shared" si="2"/>
        <v>44900</v>
      </c>
      <c r="B53" s="44">
        <f t="shared" si="0"/>
        <v>44906</v>
      </c>
      <c r="C53" s="99" t="s">
        <v>122</v>
      </c>
      <c r="D53" s="96" t="s">
        <v>122</v>
      </c>
      <c r="E53" s="96" t="s">
        <v>122</v>
      </c>
      <c r="F53" s="96" t="s">
        <v>122</v>
      </c>
      <c r="G53" s="96" t="s">
        <v>122</v>
      </c>
      <c r="H53" s="40" t="s">
        <v>122</v>
      </c>
      <c r="I53" s="40" t="s">
        <v>122</v>
      </c>
      <c r="J53" s="40">
        <f t="shared" si="1"/>
        <v>0</v>
      </c>
      <c r="K53" s="40" t="s">
        <v>122</v>
      </c>
      <c r="L53" s="42" t="s">
        <v>122</v>
      </c>
      <c r="M53" s="43" t="s">
        <v>122</v>
      </c>
      <c r="O53" s="54"/>
    </row>
    <row r="54" spans="1:15" ht="15" customHeight="1" x14ac:dyDescent="0.15">
      <c r="A54" s="44">
        <f t="shared" si="2"/>
        <v>44907</v>
      </c>
      <c r="B54" s="44">
        <f t="shared" si="0"/>
        <v>44913</v>
      </c>
      <c r="C54" s="99" t="s">
        <v>122</v>
      </c>
      <c r="D54" s="96" t="s">
        <v>122</v>
      </c>
      <c r="E54" s="96" t="s">
        <v>122</v>
      </c>
      <c r="F54" s="96" t="s">
        <v>122</v>
      </c>
      <c r="G54" s="96" t="s">
        <v>122</v>
      </c>
      <c r="H54" s="40" t="s">
        <v>122</v>
      </c>
      <c r="I54" s="40" t="s">
        <v>122</v>
      </c>
      <c r="J54" s="40">
        <f t="shared" si="1"/>
        <v>0</v>
      </c>
      <c r="K54" s="40" t="s">
        <v>122</v>
      </c>
      <c r="L54" s="42" t="s">
        <v>122</v>
      </c>
      <c r="M54" s="48" t="s">
        <v>122</v>
      </c>
      <c r="N54" s="49"/>
      <c r="O54" s="54"/>
    </row>
    <row r="55" spans="1:15" ht="15" customHeight="1" x14ac:dyDescent="0.15">
      <c r="A55" s="44">
        <f t="shared" si="2"/>
        <v>44914</v>
      </c>
      <c r="B55" s="44">
        <f t="shared" si="0"/>
        <v>44920</v>
      </c>
      <c r="C55" s="99" t="s">
        <v>122</v>
      </c>
      <c r="D55" s="96" t="s">
        <v>122</v>
      </c>
      <c r="E55" s="96" t="s">
        <v>122</v>
      </c>
      <c r="F55" s="96" t="s">
        <v>122</v>
      </c>
      <c r="G55" s="96" t="s">
        <v>122</v>
      </c>
      <c r="H55" s="40" t="s">
        <v>122</v>
      </c>
      <c r="I55" s="40" t="s">
        <v>122</v>
      </c>
      <c r="J55" s="40">
        <f t="shared" si="1"/>
        <v>0</v>
      </c>
      <c r="K55" s="40" t="s">
        <v>122</v>
      </c>
      <c r="L55" s="42" t="s">
        <v>122</v>
      </c>
      <c r="M55" s="48" t="s">
        <v>122</v>
      </c>
      <c r="O55" s="54"/>
    </row>
    <row r="56" spans="1:15" ht="15" customHeight="1" x14ac:dyDescent="0.15">
      <c r="A56" s="44">
        <f t="shared" si="2"/>
        <v>44921</v>
      </c>
      <c r="B56" s="44">
        <f t="shared" si="0"/>
        <v>44927</v>
      </c>
      <c r="C56" s="47" t="s">
        <v>122</v>
      </c>
      <c r="D56" s="96" t="s">
        <v>122</v>
      </c>
      <c r="E56" s="96" t="s">
        <v>122</v>
      </c>
      <c r="F56" s="96" t="s">
        <v>122</v>
      </c>
      <c r="G56" s="96" t="s">
        <v>122</v>
      </c>
      <c r="H56" s="40" t="s">
        <v>122</v>
      </c>
      <c r="I56" s="40" t="s">
        <v>122</v>
      </c>
      <c r="J56" s="40">
        <f t="shared" si="1"/>
        <v>0</v>
      </c>
      <c r="K56" s="96">
        <f>SUM(F52:I52, C53:I55, C56:H56)</f>
        <v>0</v>
      </c>
      <c r="L56" s="100" t="s">
        <v>129</v>
      </c>
      <c r="M56" s="101">
        <f>K56*M3</f>
        <v>0</v>
      </c>
      <c r="O56" s="54"/>
    </row>
    <row r="57" spans="1:15" ht="15" customHeight="1" x14ac:dyDescent="0.15">
      <c r="I57" s="102"/>
      <c r="J57" s="103" t="s">
        <v>130</v>
      </c>
      <c r="K57" s="103" t="s">
        <v>131</v>
      </c>
      <c r="L57" s="104"/>
      <c r="M57" s="105">
        <f>SUM(M5:M56)</f>
        <v>42880</v>
      </c>
    </row>
    <row r="58" spans="1:15" ht="12.75" customHeight="1" x14ac:dyDescent="0.2">
      <c r="A58" s="106"/>
      <c r="B58" s="54"/>
      <c r="E58" s="106"/>
      <c r="F58" s="107"/>
      <c r="G58" s="107"/>
      <c r="H58" s="107"/>
      <c r="I58" s="102"/>
      <c r="L58" s="108"/>
    </row>
    <row r="59" spans="1:15" ht="12.75" customHeight="1" x14ac:dyDescent="0.15">
      <c r="I59" s="102"/>
      <c r="L59" s="108"/>
      <c r="M59" s="109"/>
    </row>
    <row r="60" spans="1:15" ht="12.75" customHeight="1" x14ac:dyDescent="0.15">
      <c r="A60" s="110" t="s">
        <v>132</v>
      </c>
      <c r="I60" s="102"/>
      <c r="L60" s="108"/>
    </row>
    <row r="61" spans="1:15" ht="12.75" customHeight="1" x14ac:dyDescent="0.15">
      <c r="A61" s="110" t="s">
        <v>133</v>
      </c>
      <c r="B61" s="111" t="s">
        <v>134</v>
      </c>
      <c r="I61" s="102"/>
      <c r="L61" s="108"/>
    </row>
    <row r="62" spans="1:15" ht="12.75" customHeight="1" x14ac:dyDescent="0.15">
      <c r="A62" s="112" t="s">
        <v>135</v>
      </c>
      <c r="B62" s="113" t="s">
        <v>136</v>
      </c>
      <c r="I62" s="102"/>
      <c r="L62" s="114"/>
    </row>
    <row r="63" spans="1:15" ht="12.75" customHeight="1" x14ac:dyDescent="0.15">
      <c r="A63" s="112" t="s">
        <v>137</v>
      </c>
      <c r="B63" s="115" t="s">
        <v>137</v>
      </c>
      <c r="I63" s="102"/>
      <c r="L63" s="114"/>
    </row>
    <row r="64" spans="1:15" ht="12.75" customHeight="1" x14ac:dyDescent="0.15">
      <c r="I64" s="102"/>
      <c r="L64" s="108"/>
    </row>
    <row r="65" spans="9:12" ht="12.75" customHeight="1" x14ac:dyDescent="0.15">
      <c r="I65" s="102"/>
      <c r="L65" s="108"/>
    </row>
    <row r="66" spans="9:12" ht="12.75" customHeight="1" x14ac:dyDescent="0.15">
      <c r="I66" s="102"/>
      <c r="L66" s="108"/>
    </row>
    <row r="67" spans="9:12" ht="12.75" customHeight="1" x14ac:dyDescent="0.15">
      <c r="I67" s="102"/>
      <c r="L67" s="108"/>
    </row>
    <row r="68" spans="9:12" ht="12.75" customHeight="1" x14ac:dyDescent="0.15">
      <c r="I68" s="102"/>
      <c r="L68" s="108"/>
    </row>
    <row r="69" spans="9:12" ht="12.75" customHeight="1" x14ac:dyDescent="0.15">
      <c r="I69" s="102"/>
      <c r="L69" s="108"/>
    </row>
    <row r="70" spans="9:12" ht="12.75" customHeight="1" x14ac:dyDescent="0.15">
      <c r="I70" s="102"/>
      <c r="L70" s="108"/>
    </row>
    <row r="71" spans="9:12" ht="12.75" customHeight="1" x14ac:dyDescent="0.15">
      <c r="I71" s="102"/>
      <c r="L71" s="108"/>
    </row>
    <row r="72" spans="9:12" ht="12.75" customHeight="1" x14ac:dyDescent="0.15">
      <c r="I72" s="102"/>
      <c r="L72" s="108"/>
    </row>
    <row r="73" spans="9:12" ht="12.75" customHeight="1" x14ac:dyDescent="0.15">
      <c r="I73" s="102"/>
      <c r="L73" s="108"/>
    </row>
    <row r="74" spans="9:12" ht="12.75" customHeight="1" x14ac:dyDescent="0.15">
      <c r="I74" s="102"/>
      <c r="L74" s="108"/>
    </row>
    <row r="75" spans="9:12" ht="12.75" customHeight="1" x14ac:dyDescent="0.15">
      <c r="I75" s="102"/>
      <c r="L75" s="108"/>
    </row>
    <row r="76" spans="9:12" ht="12.75" customHeight="1" x14ac:dyDescent="0.15">
      <c r="I76" s="102"/>
      <c r="L76" s="108"/>
    </row>
    <row r="77" spans="9:12" ht="12.75" customHeight="1" x14ac:dyDescent="0.15">
      <c r="I77" s="102"/>
      <c r="L77" s="108"/>
    </row>
    <row r="78" spans="9:12" ht="12.75" customHeight="1" x14ac:dyDescent="0.15">
      <c r="I78" s="102"/>
      <c r="L78" s="108"/>
    </row>
    <row r="79" spans="9:12" ht="12.75" customHeight="1" x14ac:dyDescent="0.15">
      <c r="I79" s="102"/>
      <c r="L79" s="108"/>
    </row>
    <row r="80" spans="9:12" ht="12.75" customHeight="1" x14ac:dyDescent="0.15">
      <c r="I80" s="102"/>
      <c r="L80" s="108"/>
    </row>
    <row r="81" spans="9:12" ht="12.75" customHeight="1" x14ac:dyDescent="0.15">
      <c r="I81" s="102"/>
      <c r="L81" s="108"/>
    </row>
    <row r="82" spans="9:12" ht="12.75" customHeight="1" x14ac:dyDescent="0.15">
      <c r="I82" s="102"/>
      <c r="L82" s="108"/>
    </row>
    <row r="83" spans="9:12" ht="12.75" customHeight="1" x14ac:dyDescent="0.15">
      <c r="I83" s="102"/>
      <c r="L83" s="108"/>
    </row>
    <row r="84" spans="9:12" ht="12.75" customHeight="1" x14ac:dyDescent="0.15">
      <c r="I84" s="102"/>
      <c r="L84" s="108"/>
    </row>
    <row r="85" spans="9:12" ht="12.75" customHeight="1" x14ac:dyDescent="0.15">
      <c r="I85" s="102"/>
      <c r="L85" s="108"/>
    </row>
    <row r="86" spans="9:12" ht="12.75" customHeight="1" x14ac:dyDescent="0.15">
      <c r="I86" s="102"/>
      <c r="L86" s="108"/>
    </row>
    <row r="87" spans="9:12" ht="12.75" customHeight="1" x14ac:dyDescent="0.15">
      <c r="I87" s="102"/>
      <c r="L87" s="108"/>
    </row>
    <row r="88" spans="9:12" ht="12.75" customHeight="1" x14ac:dyDescent="0.15">
      <c r="I88" s="102"/>
      <c r="L88" s="108"/>
    </row>
    <row r="89" spans="9:12" ht="12.75" customHeight="1" x14ac:dyDescent="0.15">
      <c r="I89" s="102"/>
      <c r="L89" s="108"/>
    </row>
    <row r="90" spans="9:12" ht="12.75" customHeight="1" x14ac:dyDescent="0.15">
      <c r="I90" s="102"/>
      <c r="L90" s="108"/>
    </row>
    <row r="91" spans="9:12" ht="12.75" customHeight="1" x14ac:dyDescent="0.15">
      <c r="I91" s="102"/>
      <c r="L91" s="108"/>
    </row>
    <row r="92" spans="9:12" ht="12.75" customHeight="1" x14ac:dyDescent="0.15">
      <c r="I92" s="102"/>
      <c r="L92" s="108"/>
    </row>
    <row r="93" spans="9:12" ht="12.75" customHeight="1" x14ac:dyDescent="0.15">
      <c r="I93" s="102"/>
      <c r="L93" s="108"/>
    </row>
    <row r="94" spans="9:12" ht="12.75" customHeight="1" x14ac:dyDescent="0.15">
      <c r="I94" s="102"/>
      <c r="L94" s="108"/>
    </row>
    <row r="95" spans="9:12" ht="12.75" customHeight="1" x14ac:dyDescent="0.15">
      <c r="I95" s="102"/>
      <c r="L95" s="108"/>
    </row>
    <row r="96" spans="9:12" ht="12.75" customHeight="1" x14ac:dyDescent="0.15">
      <c r="I96" s="102"/>
      <c r="L96" s="108"/>
    </row>
    <row r="97" spans="9:12" ht="12.75" customHeight="1" x14ac:dyDescent="0.15">
      <c r="I97" s="102"/>
      <c r="L97" s="108"/>
    </row>
    <row r="98" spans="9:12" ht="12.75" customHeight="1" x14ac:dyDescent="0.15">
      <c r="I98" s="102"/>
      <c r="L98" s="108"/>
    </row>
    <row r="99" spans="9:12" ht="12.75" customHeight="1" x14ac:dyDescent="0.15">
      <c r="I99" s="102"/>
      <c r="L99" s="108"/>
    </row>
    <row r="100" spans="9:12" ht="12.75" customHeight="1" x14ac:dyDescent="0.15">
      <c r="I100" s="102"/>
      <c r="L100" s="108"/>
    </row>
    <row r="101" spans="9:12" ht="12.75" customHeight="1" x14ac:dyDescent="0.15">
      <c r="I101" s="102"/>
      <c r="L101" s="108"/>
    </row>
    <row r="102" spans="9:12" ht="12.75" customHeight="1" x14ac:dyDescent="0.15">
      <c r="I102" s="102"/>
      <c r="L102" s="108"/>
    </row>
    <row r="103" spans="9:12" ht="12.75" customHeight="1" x14ac:dyDescent="0.15">
      <c r="I103" s="102"/>
      <c r="L103" s="108"/>
    </row>
    <row r="104" spans="9:12" ht="12.75" customHeight="1" x14ac:dyDescent="0.15">
      <c r="I104" s="102"/>
      <c r="L104" s="108"/>
    </row>
    <row r="105" spans="9:12" ht="12.75" customHeight="1" x14ac:dyDescent="0.15">
      <c r="I105" s="102"/>
      <c r="L105" s="108"/>
    </row>
    <row r="106" spans="9:12" ht="12.75" customHeight="1" x14ac:dyDescent="0.15">
      <c r="I106" s="102"/>
      <c r="L106" s="108"/>
    </row>
    <row r="107" spans="9:12" ht="12.75" customHeight="1" x14ac:dyDescent="0.15">
      <c r="I107" s="102"/>
      <c r="L107" s="108"/>
    </row>
    <row r="108" spans="9:12" ht="12.75" customHeight="1" x14ac:dyDescent="0.15">
      <c r="I108" s="102"/>
      <c r="L108" s="108"/>
    </row>
    <row r="109" spans="9:12" ht="12.75" customHeight="1" x14ac:dyDescent="0.15">
      <c r="I109" s="102"/>
      <c r="L109" s="108"/>
    </row>
    <row r="110" spans="9:12" ht="12.75" customHeight="1" x14ac:dyDescent="0.15">
      <c r="I110" s="102"/>
      <c r="L110" s="108"/>
    </row>
    <row r="111" spans="9:12" ht="12.75" customHeight="1" x14ac:dyDescent="0.15">
      <c r="I111" s="102"/>
      <c r="L111" s="108"/>
    </row>
    <row r="112" spans="9:12" ht="12.75" customHeight="1" x14ac:dyDescent="0.15">
      <c r="I112" s="102"/>
      <c r="L112" s="108"/>
    </row>
    <row r="113" spans="9:12" ht="12.75" customHeight="1" x14ac:dyDescent="0.15">
      <c r="I113" s="102"/>
      <c r="L113" s="108"/>
    </row>
    <row r="114" spans="9:12" ht="12.75" customHeight="1" x14ac:dyDescent="0.15">
      <c r="I114" s="102"/>
      <c r="L114" s="108"/>
    </row>
    <row r="115" spans="9:12" ht="12.75" customHeight="1" x14ac:dyDescent="0.15">
      <c r="I115" s="102"/>
      <c r="L115" s="108"/>
    </row>
    <row r="116" spans="9:12" ht="12.75" customHeight="1" x14ac:dyDescent="0.15">
      <c r="I116" s="102"/>
      <c r="L116" s="108"/>
    </row>
    <row r="117" spans="9:12" ht="12.75" customHeight="1" x14ac:dyDescent="0.15">
      <c r="I117" s="102"/>
      <c r="L117" s="108"/>
    </row>
    <row r="118" spans="9:12" ht="12.75" customHeight="1" x14ac:dyDescent="0.15">
      <c r="I118" s="102"/>
      <c r="L118" s="108"/>
    </row>
    <row r="119" spans="9:12" ht="12.75" customHeight="1" x14ac:dyDescent="0.15">
      <c r="I119" s="102"/>
      <c r="L119" s="108"/>
    </row>
    <row r="120" spans="9:12" ht="12.75" customHeight="1" x14ac:dyDescent="0.15">
      <c r="I120" s="102"/>
      <c r="L120" s="108"/>
    </row>
    <row r="121" spans="9:12" ht="12.75" customHeight="1" x14ac:dyDescent="0.15">
      <c r="I121" s="102"/>
      <c r="L121" s="108"/>
    </row>
    <row r="122" spans="9:12" ht="12.75" customHeight="1" x14ac:dyDescent="0.15">
      <c r="I122" s="102"/>
      <c r="L122" s="108"/>
    </row>
    <row r="123" spans="9:12" ht="12.75" customHeight="1" x14ac:dyDescent="0.15">
      <c r="I123" s="102"/>
      <c r="L123" s="108"/>
    </row>
    <row r="124" spans="9:12" ht="12.75" customHeight="1" x14ac:dyDescent="0.15">
      <c r="I124" s="102"/>
      <c r="L124" s="108"/>
    </row>
    <row r="125" spans="9:12" ht="12.75" customHeight="1" x14ac:dyDescent="0.15">
      <c r="I125" s="102"/>
      <c r="L125" s="108"/>
    </row>
    <row r="126" spans="9:12" ht="12.75" customHeight="1" x14ac:dyDescent="0.15">
      <c r="I126" s="102"/>
      <c r="L126" s="108"/>
    </row>
    <row r="127" spans="9:12" ht="12.75" customHeight="1" x14ac:dyDescent="0.15">
      <c r="I127" s="102"/>
      <c r="L127" s="108"/>
    </row>
    <row r="128" spans="9:12" ht="12.75" customHeight="1" x14ac:dyDescent="0.15">
      <c r="I128" s="102"/>
      <c r="L128" s="108"/>
    </row>
    <row r="129" spans="9:12" ht="12.75" customHeight="1" x14ac:dyDescent="0.15">
      <c r="I129" s="102"/>
      <c r="L129" s="108"/>
    </row>
    <row r="130" spans="9:12" ht="12.75" customHeight="1" x14ac:dyDescent="0.15">
      <c r="I130" s="102"/>
      <c r="L130" s="108"/>
    </row>
    <row r="131" spans="9:12" ht="12.75" customHeight="1" x14ac:dyDescent="0.15">
      <c r="I131" s="102"/>
      <c r="L131" s="108"/>
    </row>
    <row r="132" spans="9:12" ht="12.75" customHeight="1" x14ac:dyDescent="0.15">
      <c r="I132" s="102"/>
      <c r="L132" s="108"/>
    </row>
    <row r="133" spans="9:12" ht="12.75" customHeight="1" x14ac:dyDescent="0.15">
      <c r="I133" s="102"/>
      <c r="L133" s="108"/>
    </row>
    <row r="134" spans="9:12" ht="12.75" customHeight="1" x14ac:dyDescent="0.15">
      <c r="I134" s="102"/>
      <c r="L134" s="108"/>
    </row>
    <row r="135" spans="9:12" ht="12.75" customHeight="1" x14ac:dyDescent="0.15">
      <c r="I135" s="102"/>
      <c r="L135" s="108"/>
    </row>
    <row r="136" spans="9:12" ht="12.75" customHeight="1" x14ac:dyDescent="0.15">
      <c r="I136" s="102"/>
      <c r="L136" s="108"/>
    </row>
    <row r="137" spans="9:12" ht="12.75" customHeight="1" x14ac:dyDescent="0.15">
      <c r="I137" s="102"/>
      <c r="L137" s="108"/>
    </row>
    <row r="138" spans="9:12" ht="12.75" customHeight="1" x14ac:dyDescent="0.15">
      <c r="I138" s="102"/>
      <c r="L138" s="108"/>
    </row>
    <row r="139" spans="9:12" ht="12.75" customHeight="1" x14ac:dyDescent="0.15">
      <c r="I139" s="102"/>
      <c r="L139" s="108"/>
    </row>
    <row r="140" spans="9:12" ht="12.75" customHeight="1" x14ac:dyDescent="0.15">
      <c r="I140" s="102"/>
      <c r="L140" s="108"/>
    </row>
    <row r="141" spans="9:12" ht="12.75" customHeight="1" x14ac:dyDescent="0.15">
      <c r="I141" s="102"/>
      <c r="L141" s="108"/>
    </row>
    <row r="142" spans="9:12" ht="12.75" customHeight="1" x14ac:dyDescent="0.15">
      <c r="I142" s="102"/>
      <c r="L142" s="108"/>
    </row>
    <row r="143" spans="9:12" ht="12.75" customHeight="1" x14ac:dyDescent="0.15">
      <c r="I143" s="102"/>
      <c r="L143" s="108"/>
    </row>
    <row r="144" spans="9:12" ht="12.75" customHeight="1" x14ac:dyDescent="0.15">
      <c r="I144" s="102"/>
      <c r="L144" s="108"/>
    </row>
    <row r="145" spans="9:12" ht="12.75" customHeight="1" x14ac:dyDescent="0.15">
      <c r="I145" s="102"/>
      <c r="L145" s="108"/>
    </row>
    <row r="146" spans="9:12" ht="12.75" customHeight="1" x14ac:dyDescent="0.15">
      <c r="I146" s="102"/>
      <c r="L146" s="108"/>
    </row>
    <row r="147" spans="9:12" ht="12.75" customHeight="1" x14ac:dyDescent="0.15">
      <c r="I147" s="102"/>
      <c r="L147" s="108"/>
    </row>
    <row r="148" spans="9:12" ht="12.75" customHeight="1" x14ac:dyDescent="0.15">
      <c r="I148" s="102"/>
      <c r="L148" s="108"/>
    </row>
    <row r="149" spans="9:12" ht="12.75" customHeight="1" x14ac:dyDescent="0.15">
      <c r="I149" s="102"/>
      <c r="L149" s="108"/>
    </row>
    <row r="150" spans="9:12" ht="12.75" customHeight="1" x14ac:dyDescent="0.15">
      <c r="I150" s="102"/>
      <c r="L150" s="108"/>
    </row>
    <row r="151" spans="9:12" ht="12.75" customHeight="1" x14ac:dyDescent="0.15">
      <c r="I151" s="102"/>
      <c r="L151" s="108"/>
    </row>
    <row r="152" spans="9:12" ht="12.75" customHeight="1" x14ac:dyDescent="0.15">
      <c r="I152" s="102"/>
      <c r="L152" s="108"/>
    </row>
    <row r="153" spans="9:12" ht="12.75" customHeight="1" x14ac:dyDescent="0.15">
      <c r="I153" s="102"/>
      <c r="L153" s="108"/>
    </row>
    <row r="154" spans="9:12" ht="12.75" customHeight="1" x14ac:dyDescent="0.15">
      <c r="I154" s="102"/>
      <c r="L154" s="108"/>
    </row>
    <row r="155" spans="9:12" ht="12.75" customHeight="1" x14ac:dyDescent="0.15">
      <c r="I155" s="102"/>
      <c r="L155" s="108"/>
    </row>
    <row r="156" spans="9:12" ht="12.75" customHeight="1" x14ac:dyDescent="0.15">
      <c r="I156" s="102"/>
      <c r="L156" s="108"/>
    </row>
    <row r="157" spans="9:12" ht="12.75" customHeight="1" x14ac:dyDescent="0.15">
      <c r="I157" s="102"/>
      <c r="L157" s="108"/>
    </row>
    <row r="158" spans="9:12" ht="12.75" customHeight="1" x14ac:dyDescent="0.15">
      <c r="I158" s="102"/>
      <c r="L158" s="108"/>
    </row>
    <row r="159" spans="9:12" ht="12.75" customHeight="1" x14ac:dyDescent="0.15">
      <c r="I159" s="102"/>
      <c r="L159" s="108"/>
    </row>
    <row r="160" spans="9:12" ht="12.75" customHeight="1" x14ac:dyDescent="0.15">
      <c r="I160" s="102"/>
      <c r="L160" s="108"/>
    </row>
    <row r="161" spans="9:12" ht="12.75" customHeight="1" x14ac:dyDescent="0.15">
      <c r="I161" s="102"/>
      <c r="L161" s="108"/>
    </row>
    <row r="162" spans="9:12" ht="12.75" customHeight="1" x14ac:dyDescent="0.15">
      <c r="I162" s="102"/>
      <c r="L162" s="108"/>
    </row>
    <row r="163" spans="9:12" ht="12.75" customHeight="1" x14ac:dyDescent="0.15">
      <c r="I163" s="102"/>
      <c r="L163" s="108"/>
    </row>
    <row r="164" spans="9:12" ht="12.75" customHeight="1" x14ac:dyDescent="0.15">
      <c r="I164" s="102"/>
      <c r="L164" s="108"/>
    </row>
    <row r="165" spans="9:12" ht="12.75" customHeight="1" x14ac:dyDescent="0.15">
      <c r="I165" s="102"/>
      <c r="L165" s="108"/>
    </row>
    <row r="166" spans="9:12" ht="12.75" customHeight="1" x14ac:dyDescent="0.15">
      <c r="I166" s="102"/>
      <c r="L166" s="108"/>
    </row>
    <row r="167" spans="9:12" ht="12.75" customHeight="1" x14ac:dyDescent="0.15">
      <c r="I167" s="102"/>
      <c r="L167" s="108"/>
    </row>
    <row r="168" spans="9:12" ht="12.75" customHeight="1" x14ac:dyDescent="0.15">
      <c r="I168" s="102"/>
      <c r="L168" s="108"/>
    </row>
    <row r="169" spans="9:12" ht="12.75" customHeight="1" x14ac:dyDescent="0.15">
      <c r="I169" s="102"/>
      <c r="L169" s="108"/>
    </row>
    <row r="170" spans="9:12" ht="12.75" customHeight="1" x14ac:dyDescent="0.15">
      <c r="I170" s="102"/>
      <c r="L170" s="108"/>
    </row>
    <row r="171" spans="9:12" ht="12.75" customHeight="1" x14ac:dyDescent="0.15">
      <c r="I171" s="102"/>
      <c r="L171" s="108"/>
    </row>
    <row r="172" spans="9:12" ht="12.75" customHeight="1" x14ac:dyDescent="0.15">
      <c r="I172" s="102"/>
      <c r="L172" s="108"/>
    </row>
    <row r="173" spans="9:12" ht="12.75" customHeight="1" x14ac:dyDescent="0.15">
      <c r="I173" s="102"/>
      <c r="L173" s="108"/>
    </row>
    <row r="174" spans="9:12" ht="12.75" customHeight="1" x14ac:dyDescent="0.15">
      <c r="I174" s="102"/>
      <c r="L174" s="108"/>
    </row>
    <row r="175" spans="9:12" ht="12.75" customHeight="1" x14ac:dyDescent="0.15">
      <c r="I175" s="102"/>
      <c r="L175" s="108"/>
    </row>
    <row r="176" spans="9:12" ht="12.75" customHeight="1" x14ac:dyDescent="0.15">
      <c r="I176" s="102"/>
      <c r="L176" s="108"/>
    </row>
    <row r="177" spans="9:12" ht="12.75" customHeight="1" x14ac:dyDescent="0.15">
      <c r="I177" s="102"/>
      <c r="L177" s="108"/>
    </row>
    <row r="178" spans="9:12" ht="12.75" customHeight="1" x14ac:dyDescent="0.15">
      <c r="I178" s="102"/>
      <c r="L178" s="108"/>
    </row>
    <row r="179" spans="9:12" ht="12.75" customHeight="1" x14ac:dyDescent="0.15">
      <c r="I179" s="102"/>
      <c r="L179" s="108"/>
    </row>
    <row r="180" spans="9:12" ht="12.75" customHeight="1" x14ac:dyDescent="0.15">
      <c r="I180" s="102"/>
      <c r="L180" s="108"/>
    </row>
    <row r="181" spans="9:12" ht="12.75" customHeight="1" x14ac:dyDescent="0.15">
      <c r="I181" s="102"/>
      <c r="L181" s="108"/>
    </row>
    <row r="182" spans="9:12" ht="12.75" customHeight="1" x14ac:dyDescent="0.15">
      <c r="I182" s="102"/>
      <c r="L182" s="108"/>
    </row>
    <row r="183" spans="9:12" ht="12.75" customHeight="1" x14ac:dyDescent="0.15">
      <c r="I183" s="102"/>
      <c r="L183" s="108"/>
    </row>
    <row r="184" spans="9:12" ht="12.75" customHeight="1" x14ac:dyDescent="0.15">
      <c r="I184" s="102"/>
      <c r="L184" s="108"/>
    </row>
    <row r="185" spans="9:12" ht="12.75" customHeight="1" x14ac:dyDescent="0.15">
      <c r="I185" s="102"/>
      <c r="L185" s="108"/>
    </row>
    <row r="186" spans="9:12" ht="12.75" customHeight="1" x14ac:dyDescent="0.15">
      <c r="I186" s="102"/>
      <c r="L186" s="108"/>
    </row>
    <row r="187" spans="9:12" ht="12.75" customHeight="1" x14ac:dyDescent="0.15">
      <c r="I187" s="102"/>
      <c r="L187" s="108"/>
    </row>
    <row r="188" spans="9:12" ht="12.75" customHeight="1" x14ac:dyDescent="0.15">
      <c r="I188" s="102"/>
      <c r="L188" s="108"/>
    </row>
    <row r="189" spans="9:12" ht="12.75" customHeight="1" x14ac:dyDescent="0.15">
      <c r="I189" s="102"/>
      <c r="L189" s="108"/>
    </row>
    <row r="190" spans="9:12" ht="12.75" customHeight="1" x14ac:dyDescent="0.15">
      <c r="I190" s="102"/>
      <c r="L190" s="108"/>
    </row>
    <row r="191" spans="9:12" ht="12.75" customHeight="1" x14ac:dyDescent="0.15">
      <c r="I191" s="102"/>
      <c r="L191" s="108"/>
    </row>
    <row r="192" spans="9:12" ht="12.75" customHeight="1" x14ac:dyDescent="0.15">
      <c r="I192" s="102"/>
      <c r="L192" s="108"/>
    </row>
    <row r="193" spans="9:12" ht="12.75" customHeight="1" x14ac:dyDescent="0.15">
      <c r="I193" s="102"/>
      <c r="L193" s="108"/>
    </row>
    <row r="194" spans="9:12" ht="12.75" customHeight="1" x14ac:dyDescent="0.15">
      <c r="I194" s="102"/>
      <c r="L194" s="108"/>
    </row>
    <row r="195" spans="9:12" ht="12.75" customHeight="1" x14ac:dyDescent="0.15">
      <c r="I195" s="102"/>
      <c r="L195" s="108"/>
    </row>
    <row r="196" spans="9:12" ht="12.75" customHeight="1" x14ac:dyDescent="0.15">
      <c r="I196" s="102"/>
      <c r="L196" s="108"/>
    </row>
    <row r="197" spans="9:12" ht="12.75" customHeight="1" x14ac:dyDescent="0.15">
      <c r="I197" s="102"/>
      <c r="L197" s="108"/>
    </row>
    <row r="198" spans="9:12" ht="12.75" customHeight="1" x14ac:dyDescent="0.15">
      <c r="I198" s="102"/>
      <c r="L198" s="108"/>
    </row>
    <row r="199" spans="9:12" ht="12.75" customHeight="1" x14ac:dyDescent="0.15">
      <c r="I199" s="102"/>
      <c r="L199" s="108"/>
    </row>
    <row r="200" spans="9:12" ht="12.75" customHeight="1" x14ac:dyDescent="0.15">
      <c r="I200" s="102"/>
      <c r="L200" s="108"/>
    </row>
    <row r="201" spans="9:12" ht="12.75" customHeight="1" x14ac:dyDescent="0.15">
      <c r="I201" s="102"/>
      <c r="L201" s="108"/>
    </row>
    <row r="202" spans="9:12" ht="12.75" customHeight="1" x14ac:dyDescent="0.15">
      <c r="I202" s="102"/>
      <c r="L202" s="108"/>
    </row>
    <row r="203" spans="9:12" ht="12.75" customHeight="1" x14ac:dyDescent="0.15">
      <c r="I203" s="102"/>
      <c r="L203" s="108"/>
    </row>
    <row r="204" spans="9:12" ht="12.75" customHeight="1" x14ac:dyDescent="0.15">
      <c r="I204" s="102"/>
      <c r="L204" s="108"/>
    </row>
    <row r="205" spans="9:12" ht="12.75" customHeight="1" x14ac:dyDescent="0.15">
      <c r="I205" s="102"/>
      <c r="L205" s="108"/>
    </row>
    <row r="206" spans="9:12" ht="12.75" customHeight="1" x14ac:dyDescent="0.15">
      <c r="I206" s="102"/>
      <c r="L206" s="108"/>
    </row>
    <row r="207" spans="9:12" ht="12.75" customHeight="1" x14ac:dyDescent="0.15">
      <c r="I207" s="102"/>
      <c r="L207" s="108"/>
    </row>
    <row r="208" spans="9:12" ht="12.75" customHeight="1" x14ac:dyDescent="0.15">
      <c r="I208" s="102"/>
      <c r="L208" s="108"/>
    </row>
    <row r="209" spans="9:12" ht="12.75" customHeight="1" x14ac:dyDescent="0.15">
      <c r="I209" s="102"/>
      <c r="L209" s="108"/>
    </row>
    <row r="210" spans="9:12" ht="12.75" customHeight="1" x14ac:dyDescent="0.15">
      <c r="I210" s="102"/>
      <c r="L210" s="108"/>
    </row>
    <row r="211" spans="9:12" ht="12.75" customHeight="1" x14ac:dyDescent="0.15">
      <c r="I211" s="102"/>
      <c r="L211" s="108"/>
    </row>
    <row r="212" spans="9:12" ht="12.75" customHeight="1" x14ac:dyDescent="0.15">
      <c r="I212" s="102"/>
      <c r="L212" s="108"/>
    </row>
    <row r="213" spans="9:12" ht="12.75" customHeight="1" x14ac:dyDescent="0.15">
      <c r="I213" s="102"/>
      <c r="L213" s="108"/>
    </row>
    <row r="214" spans="9:12" ht="12.75" customHeight="1" x14ac:dyDescent="0.15">
      <c r="I214" s="102"/>
      <c r="L214" s="108"/>
    </row>
    <row r="215" spans="9:12" ht="12.75" customHeight="1" x14ac:dyDescent="0.15">
      <c r="I215" s="102"/>
      <c r="L215" s="108"/>
    </row>
    <row r="216" spans="9:12" ht="12.75" customHeight="1" x14ac:dyDescent="0.15">
      <c r="I216" s="102"/>
      <c r="L216" s="108"/>
    </row>
    <row r="217" spans="9:12" ht="12.75" customHeight="1" x14ac:dyDescent="0.15">
      <c r="I217" s="102"/>
      <c r="L217" s="108"/>
    </row>
    <row r="218" spans="9:12" ht="12.75" customHeight="1" x14ac:dyDescent="0.15">
      <c r="I218" s="102"/>
      <c r="L218" s="108"/>
    </row>
    <row r="219" spans="9:12" ht="12.75" customHeight="1" x14ac:dyDescent="0.15">
      <c r="I219" s="102"/>
      <c r="L219" s="108"/>
    </row>
    <row r="220" spans="9:12" ht="12.75" customHeight="1" x14ac:dyDescent="0.15">
      <c r="I220" s="102"/>
      <c r="L220" s="108"/>
    </row>
    <row r="221" spans="9:12" ht="12.75" customHeight="1" x14ac:dyDescent="0.15">
      <c r="I221" s="102"/>
      <c r="L221" s="108"/>
    </row>
    <row r="222" spans="9:12" ht="12.75" customHeight="1" x14ac:dyDescent="0.15">
      <c r="I222" s="102"/>
      <c r="L222" s="108"/>
    </row>
    <row r="223" spans="9:12" ht="12.75" customHeight="1" x14ac:dyDescent="0.15">
      <c r="I223" s="102"/>
      <c r="L223" s="108"/>
    </row>
    <row r="224" spans="9:12" ht="12.75" customHeight="1" x14ac:dyDescent="0.15">
      <c r="I224" s="102"/>
      <c r="L224" s="108"/>
    </row>
    <row r="225" spans="9:12" ht="12.75" customHeight="1" x14ac:dyDescent="0.15">
      <c r="I225" s="102"/>
      <c r="L225" s="108"/>
    </row>
    <row r="226" spans="9:12" ht="12.75" customHeight="1" x14ac:dyDescent="0.15">
      <c r="I226" s="102"/>
      <c r="L226" s="108"/>
    </row>
    <row r="227" spans="9:12" ht="12.75" customHeight="1" x14ac:dyDescent="0.15">
      <c r="I227" s="102"/>
      <c r="L227" s="108"/>
    </row>
    <row r="228" spans="9:12" ht="12.75" customHeight="1" x14ac:dyDescent="0.15">
      <c r="I228" s="102"/>
      <c r="L228" s="108"/>
    </row>
    <row r="229" spans="9:12" ht="12.75" customHeight="1" x14ac:dyDescent="0.15">
      <c r="I229" s="102"/>
      <c r="L229" s="108"/>
    </row>
    <row r="230" spans="9:12" ht="12.75" customHeight="1" x14ac:dyDescent="0.15">
      <c r="I230" s="102"/>
      <c r="L230" s="108"/>
    </row>
    <row r="231" spans="9:12" ht="12.75" customHeight="1" x14ac:dyDescent="0.15">
      <c r="I231" s="102"/>
      <c r="L231" s="108"/>
    </row>
    <row r="232" spans="9:12" ht="12.75" customHeight="1" x14ac:dyDescent="0.15">
      <c r="I232" s="102"/>
      <c r="L232" s="108"/>
    </row>
    <row r="233" spans="9:12" ht="12.75" customHeight="1" x14ac:dyDescent="0.15">
      <c r="I233" s="102"/>
      <c r="L233" s="108"/>
    </row>
    <row r="234" spans="9:12" ht="12.75" customHeight="1" x14ac:dyDescent="0.15">
      <c r="I234" s="102"/>
      <c r="L234" s="108"/>
    </row>
    <row r="235" spans="9:12" ht="12.75" customHeight="1" x14ac:dyDescent="0.15">
      <c r="I235" s="102"/>
      <c r="L235" s="108"/>
    </row>
    <row r="236" spans="9:12" ht="12.75" customHeight="1" x14ac:dyDescent="0.15">
      <c r="I236" s="102"/>
      <c r="L236" s="108"/>
    </row>
    <row r="237" spans="9:12" ht="12.75" customHeight="1" x14ac:dyDescent="0.15">
      <c r="I237" s="102"/>
      <c r="L237" s="108"/>
    </row>
    <row r="238" spans="9:12" ht="12.75" customHeight="1" x14ac:dyDescent="0.15">
      <c r="I238" s="102"/>
      <c r="L238" s="108"/>
    </row>
    <row r="239" spans="9:12" ht="12.75" customHeight="1" x14ac:dyDescent="0.15">
      <c r="I239" s="102"/>
      <c r="L239" s="108"/>
    </row>
    <row r="240" spans="9:12" ht="12.75" customHeight="1" x14ac:dyDescent="0.15">
      <c r="I240" s="102"/>
      <c r="L240" s="108"/>
    </row>
    <row r="241" spans="9:12" ht="12.75" customHeight="1" x14ac:dyDescent="0.15">
      <c r="I241" s="102"/>
      <c r="L241" s="108"/>
    </row>
    <row r="242" spans="9:12" ht="12.75" customHeight="1" x14ac:dyDescent="0.15">
      <c r="I242" s="102"/>
      <c r="L242" s="108"/>
    </row>
    <row r="243" spans="9:12" ht="12.75" customHeight="1" x14ac:dyDescent="0.15">
      <c r="I243" s="102"/>
      <c r="L243" s="108"/>
    </row>
    <row r="244" spans="9:12" ht="12.75" customHeight="1" x14ac:dyDescent="0.15">
      <c r="I244" s="102"/>
      <c r="L244" s="108"/>
    </row>
    <row r="245" spans="9:12" ht="12.75" customHeight="1" x14ac:dyDescent="0.15">
      <c r="I245" s="102"/>
      <c r="L245" s="108"/>
    </row>
    <row r="246" spans="9:12" ht="12.75" customHeight="1" x14ac:dyDescent="0.15">
      <c r="I246" s="102"/>
      <c r="L246" s="108"/>
    </row>
    <row r="247" spans="9:12" ht="12.75" customHeight="1" x14ac:dyDescent="0.15">
      <c r="I247" s="102"/>
      <c r="L247" s="108"/>
    </row>
    <row r="248" spans="9:12" ht="12.75" customHeight="1" x14ac:dyDescent="0.15">
      <c r="I248" s="102"/>
      <c r="L248" s="108"/>
    </row>
    <row r="249" spans="9:12" ht="12.75" customHeight="1" x14ac:dyDescent="0.15">
      <c r="I249" s="102"/>
      <c r="L249" s="108"/>
    </row>
    <row r="250" spans="9:12" ht="12.75" customHeight="1" x14ac:dyDescent="0.15">
      <c r="I250" s="102"/>
      <c r="L250" s="108"/>
    </row>
    <row r="251" spans="9:12" ht="12.75" customHeight="1" x14ac:dyDescent="0.15">
      <c r="I251" s="102"/>
      <c r="L251" s="108"/>
    </row>
    <row r="252" spans="9:12" ht="12.75" customHeight="1" x14ac:dyDescent="0.15">
      <c r="I252" s="102"/>
      <c r="L252" s="108"/>
    </row>
    <row r="253" spans="9:12" ht="12.75" customHeight="1" x14ac:dyDescent="0.15">
      <c r="I253" s="102"/>
      <c r="L253" s="108"/>
    </row>
    <row r="254" spans="9:12" ht="12.75" customHeight="1" x14ac:dyDescent="0.15">
      <c r="I254" s="102"/>
      <c r="L254" s="108"/>
    </row>
    <row r="255" spans="9:12" ht="12.75" customHeight="1" x14ac:dyDescent="0.15">
      <c r="I255" s="102"/>
      <c r="L255" s="108"/>
    </row>
    <row r="256" spans="9:12" ht="12.75" customHeight="1" x14ac:dyDescent="0.15">
      <c r="I256" s="102"/>
      <c r="L256" s="108"/>
    </row>
    <row r="257" spans="9:12" ht="12.75" customHeight="1" x14ac:dyDescent="0.15">
      <c r="I257" s="102"/>
      <c r="L257" s="108"/>
    </row>
    <row r="258" spans="9:12" ht="12.75" customHeight="1" x14ac:dyDescent="0.15">
      <c r="I258" s="102"/>
      <c r="L258" s="108"/>
    </row>
    <row r="259" spans="9:12" ht="12.75" customHeight="1" x14ac:dyDescent="0.15">
      <c r="I259" s="102"/>
      <c r="L259" s="108"/>
    </row>
    <row r="260" spans="9:12" ht="12.75" customHeight="1" x14ac:dyDescent="0.15">
      <c r="I260" s="102"/>
      <c r="L260" s="108"/>
    </row>
    <row r="261" spans="9:12" ht="12.75" customHeight="1" x14ac:dyDescent="0.15">
      <c r="I261" s="102"/>
      <c r="L261" s="108"/>
    </row>
    <row r="262" spans="9:12" ht="12.75" customHeight="1" x14ac:dyDescent="0.15">
      <c r="I262" s="102"/>
      <c r="L262" s="108"/>
    </row>
    <row r="263" spans="9:12" ht="12.75" customHeight="1" x14ac:dyDescent="0.15">
      <c r="I263" s="102"/>
      <c r="L263" s="108"/>
    </row>
    <row r="264" spans="9:12" ht="12.75" customHeight="1" x14ac:dyDescent="0.15">
      <c r="I264" s="102"/>
      <c r="L264" s="108"/>
    </row>
    <row r="265" spans="9:12" ht="12.75" customHeight="1" x14ac:dyDescent="0.15">
      <c r="I265" s="102"/>
      <c r="L265" s="108"/>
    </row>
    <row r="266" spans="9:12" ht="12.75" customHeight="1" x14ac:dyDescent="0.15">
      <c r="I266" s="102"/>
      <c r="L266" s="108"/>
    </row>
    <row r="267" spans="9:12" ht="12.75" customHeight="1" x14ac:dyDescent="0.15">
      <c r="I267" s="102"/>
      <c r="L267" s="108"/>
    </row>
    <row r="268" spans="9:12" ht="12.75" customHeight="1" x14ac:dyDescent="0.15">
      <c r="I268" s="102"/>
      <c r="L268" s="108"/>
    </row>
    <row r="269" spans="9:12" ht="12.75" customHeight="1" x14ac:dyDescent="0.15">
      <c r="I269" s="102"/>
      <c r="L269" s="108"/>
    </row>
    <row r="270" spans="9:12" ht="12.75" customHeight="1" x14ac:dyDescent="0.15">
      <c r="I270" s="102"/>
      <c r="L270" s="108"/>
    </row>
    <row r="271" spans="9:12" ht="12.75" customHeight="1" x14ac:dyDescent="0.15">
      <c r="I271" s="102"/>
      <c r="L271" s="108"/>
    </row>
    <row r="272" spans="9:12" ht="12.75" customHeight="1" x14ac:dyDescent="0.15">
      <c r="I272" s="102"/>
      <c r="L272" s="108"/>
    </row>
    <row r="273" spans="9:12" ht="12.75" customHeight="1" x14ac:dyDescent="0.15">
      <c r="I273" s="102"/>
      <c r="L273" s="108"/>
    </row>
    <row r="274" spans="9:12" ht="12.75" customHeight="1" x14ac:dyDescent="0.15">
      <c r="I274" s="102"/>
      <c r="L274" s="108"/>
    </row>
    <row r="275" spans="9:12" ht="12.75" customHeight="1" x14ac:dyDescent="0.15">
      <c r="I275" s="102"/>
      <c r="L275" s="108"/>
    </row>
    <row r="276" spans="9:12" ht="12.75" customHeight="1" x14ac:dyDescent="0.15">
      <c r="I276" s="102"/>
      <c r="L276" s="108"/>
    </row>
    <row r="277" spans="9:12" ht="12.75" customHeight="1" x14ac:dyDescent="0.15">
      <c r="I277" s="102"/>
      <c r="L277" s="108"/>
    </row>
    <row r="278" spans="9:12" ht="12.75" customHeight="1" x14ac:dyDescent="0.15">
      <c r="I278" s="102"/>
      <c r="L278" s="108"/>
    </row>
    <row r="279" spans="9:12" ht="12.75" customHeight="1" x14ac:dyDescent="0.15">
      <c r="I279" s="102"/>
      <c r="L279" s="108"/>
    </row>
    <row r="280" spans="9:12" ht="12.75" customHeight="1" x14ac:dyDescent="0.15">
      <c r="I280" s="102"/>
      <c r="L280" s="108"/>
    </row>
    <row r="281" spans="9:12" ht="12.75" customHeight="1" x14ac:dyDescent="0.15">
      <c r="I281" s="102"/>
      <c r="L281" s="108"/>
    </row>
    <row r="282" spans="9:12" ht="12.75" customHeight="1" x14ac:dyDescent="0.15">
      <c r="I282" s="102"/>
      <c r="L282" s="108"/>
    </row>
    <row r="283" spans="9:12" ht="12.75" customHeight="1" x14ac:dyDescent="0.15">
      <c r="I283" s="102"/>
      <c r="L283" s="108"/>
    </row>
    <row r="284" spans="9:12" ht="12.75" customHeight="1" x14ac:dyDescent="0.15">
      <c r="I284" s="102"/>
      <c r="L284" s="108"/>
    </row>
    <row r="285" spans="9:12" ht="12.75" customHeight="1" x14ac:dyDescent="0.15">
      <c r="I285" s="102"/>
      <c r="L285" s="108"/>
    </row>
    <row r="286" spans="9:12" ht="12.75" customHeight="1" x14ac:dyDescent="0.15">
      <c r="I286" s="102"/>
      <c r="L286" s="108"/>
    </row>
    <row r="287" spans="9:12" ht="12.75" customHeight="1" x14ac:dyDescent="0.15">
      <c r="I287" s="102"/>
      <c r="L287" s="108"/>
    </row>
    <row r="288" spans="9:12" ht="12.75" customHeight="1" x14ac:dyDescent="0.15">
      <c r="I288" s="102"/>
      <c r="L288" s="108"/>
    </row>
    <row r="289" spans="9:12" ht="12.75" customHeight="1" x14ac:dyDescent="0.15">
      <c r="I289" s="102"/>
      <c r="L289" s="108"/>
    </row>
    <row r="290" spans="9:12" ht="12.75" customHeight="1" x14ac:dyDescent="0.15">
      <c r="I290" s="102"/>
      <c r="L290" s="108"/>
    </row>
    <row r="291" spans="9:12" ht="12.75" customHeight="1" x14ac:dyDescent="0.15">
      <c r="I291" s="102"/>
      <c r="L291" s="108"/>
    </row>
    <row r="292" spans="9:12" ht="12.75" customHeight="1" x14ac:dyDescent="0.15">
      <c r="I292" s="102"/>
      <c r="L292" s="108"/>
    </row>
    <row r="293" spans="9:12" ht="12.75" customHeight="1" x14ac:dyDescent="0.15">
      <c r="I293" s="102"/>
      <c r="L293" s="108"/>
    </row>
    <row r="294" spans="9:12" ht="12.75" customHeight="1" x14ac:dyDescent="0.15">
      <c r="I294" s="102"/>
      <c r="L294" s="108"/>
    </row>
    <row r="295" spans="9:12" ht="12.75" customHeight="1" x14ac:dyDescent="0.15">
      <c r="I295" s="102"/>
      <c r="L295" s="108"/>
    </row>
    <row r="296" spans="9:12" ht="12.75" customHeight="1" x14ac:dyDescent="0.15">
      <c r="I296" s="102"/>
      <c r="L296" s="108"/>
    </row>
    <row r="297" spans="9:12" ht="12.75" customHeight="1" x14ac:dyDescent="0.15">
      <c r="I297" s="102"/>
      <c r="L297" s="108"/>
    </row>
    <row r="298" spans="9:12" ht="12.75" customHeight="1" x14ac:dyDescent="0.15">
      <c r="I298" s="102"/>
      <c r="L298" s="108"/>
    </row>
    <row r="299" spans="9:12" ht="12.75" customHeight="1" x14ac:dyDescent="0.15">
      <c r="I299" s="102"/>
      <c r="L299" s="108"/>
    </row>
    <row r="300" spans="9:12" ht="12.75" customHeight="1" x14ac:dyDescent="0.15">
      <c r="I300" s="102"/>
      <c r="L300" s="108"/>
    </row>
    <row r="301" spans="9:12" ht="12.75" customHeight="1" x14ac:dyDescent="0.15">
      <c r="I301" s="102"/>
      <c r="L301" s="108"/>
    </row>
    <row r="302" spans="9:12" ht="12.75" customHeight="1" x14ac:dyDescent="0.15">
      <c r="I302" s="102"/>
      <c r="L302" s="108"/>
    </row>
    <row r="303" spans="9:12" ht="12.75" customHeight="1" x14ac:dyDescent="0.15">
      <c r="I303" s="102"/>
      <c r="L303" s="108"/>
    </row>
    <row r="304" spans="9:12" ht="12.75" customHeight="1" x14ac:dyDescent="0.15">
      <c r="I304" s="102"/>
      <c r="L304" s="108"/>
    </row>
    <row r="305" spans="9:12" ht="12.75" customHeight="1" x14ac:dyDescent="0.15">
      <c r="I305" s="102"/>
      <c r="L305" s="108"/>
    </row>
    <row r="306" spans="9:12" ht="12.75" customHeight="1" x14ac:dyDescent="0.15">
      <c r="I306" s="102"/>
      <c r="L306" s="108"/>
    </row>
    <row r="307" spans="9:12" ht="12.75" customHeight="1" x14ac:dyDescent="0.15">
      <c r="I307" s="102"/>
      <c r="L307" s="108"/>
    </row>
    <row r="308" spans="9:12" ht="12.75" customHeight="1" x14ac:dyDescent="0.15">
      <c r="I308" s="102"/>
      <c r="L308" s="108"/>
    </row>
    <row r="309" spans="9:12" ht="12.75" customHeight="1" x14ac:dyDescent="0.15">
      <c r="I309" s="102"/>
      <c r="L309" s="108"/>
    </row>
    <row r="310" spans="9:12" ht="12.75" customHeight="1" x14ac:dyDescent="0.15">
      <c r="I310" s="102"/>
      <c r="L310" s="108"/>
    </row>
    <row r="311" spans="9:12" ht="12.75" customHeight="1" x14ac:dyDescent="0.15">
      <c r="I311" s="102"/>
      <c r="L311" s="108"/>
    </row>
    <row r="312" spans="9:12" ht="12.75" customHeight="1" x14ac:dyDescent="0.15">
      <c r="I312" s="102"/>
      <c r="L312" s="108"/>
    </row>
    <row r="313" spans="9:12" ht="12.75" customHeight="1" x14ac:dyDescent="0.15">
      <c r="I313" s="102"/>
      <c r="L313" s="108"/>
    </row>
    <row r="314" spans="9:12" ht="12.75" customHeight="1" x14ac:dyDescent="0.15">
      <c r="I314" s="102"/>
      <c r="L314" s="108"/>
    </row>
    <row r="315" spans="9:12" ht="12.75" customHeight="1" x14ac:dyDescent="0.15">
      <c r="I315" s="102"/>
      <c r="L315" s="108"/>
    </row>
    <row r="316" spans="9:12" ht="12.75" customHeight="1" x14ac:dyDescent="0.15">
      <c r="I316" s="102"/>
      <c r="L316" s="108"/>
    </row>
    <row r="317" spans="9:12" ht="12.75" customHeight="1" x14ac:dyDescent="0.15">
      <c r="I317" s="102"/>
      <c r="L317" s="108"/>
    </row>
    <row r="318" spans="9:12" ht="12.75" customHeight="1" x14ac:dyDescent="0.15">
      <c r="I318" s="102"/>
      <c r="L318" s="108"/>
    </row>
    <row r="319" spans="9:12" ht="12.75" customHeight="1" x14ac:dyDescent="0.15">
      <c r="I319" s="102"/>
      <c r="L319" s="108"/>
    </row>
    <row r="320" spans="9:12" ht="12.75" customHeight="1" x14ac:dyDescent="0.15">
      <c r="I320" s="102"/>
      <c r="L320" s="108"/>
    </row>
    <row r="321" spans="9:12" ht="12.75" customHeight="1" x14ac:dyDescent="0.15">
      <c r="I321" s="102"/>
      <c r="L321" s="108"/>
    </row>
    <row r="322" spans="9:12" ht="12.75" customHeight="1" x14ac:dyDescent="0.15">
      <c r="I322" s="102"/>
      <c r="L322" s="108"/>
    </row>
    <row r="323" spans="9:12" ht="12.75" customHeight="1" x14ac:dyDescent="0.15">
      <c r="I323" s="102"/>
      <c r="L323" s="108"/>
    </row>
    <row r="324" spans="9:12" ht="12.75" customHeight="1" x14ac:dyDescent="0.15">
      <c r="I324" s="102"/>
      <c r="L324" s="108"/>
    </row>
    <row r="325" spans="9:12" ht="12.75" customHeight="1" x14ac:dyDescent="0.15">
      <c r="I325" s="102"/>
      <c r="L325" s="108"/>
    </row>
    <row r="326" spans="9:12" ht="12.75" customHeight="1" x14ac:dyDescent="0.15">
      <c r="I326" s="102"/>
      <c r="L326" s="108"/>
    </row>
    <row r="327" spans="9:12" ht="12.75" customHeight="1" x14ac:dyDescent="0.15">
      <c r="I327" s="102"/>
      <c r="L327" s="108"/>
    </row>
    <row r="328" spans="9:12" ht="12.75" customHeight="1" x14ac:dyDescent="0.15">
      <c r="I328" s="102"/>
      <c r="L328" s="108"/>
    </row>
    <row r="329" spans="9:12" ht="12.75" customHeight="1" x14ac:dyDescent="0.15">
      <c r="I329" s="102"/>
      <c r="L329" s="108"/>
    </row>
    <row r="330" spans="9:12" ht="12.75" customHeight="1" x14ac:dyDescent="0.15">
      <c r="I330" s="102"/>
      <c r="L330" s="108"/>
    </row>
    <row r="331" spans="9:12" ht="12.75" customHeight="1" x14ac:dyDescent="0.15">
      <c r="I331" s="102"/>
      <c r="L331" s="108"/>
    </row>
    <row r="332" spans="9:12" ht="12.75" customHeight="1" x14ac:dyDescent="0.15">
      <c r="I332" s="102"/>
      <c r="L332" s="108"/>
    </row>
    <row r="333" spans="9:12" ht="12.75" customHeight="1" x14ac:dyDescent="0.15">
      <c r="I333" s="102"/>
      <c r="L333" s="108"/>
    </row>
    <row r="334" spans="9:12" ht="12.75" customHeight="1" x14ac:dyDescent="0.15">
      <c r="I334" s="102"/>
      <c r="L334" s="108"/>
    </row>
    <row r="335" spans="9:12" ht="12.75" customHeight="1" x14ac:dyDescent="0.15">
      <c r="I335" s="102"/>
      <c r="L335" s="108"/>
    </row>
    <row r="336" spans="9:12" ht="12.75" customHeight="1" x14ac:dyDescent="0.15">
      <c r="I336" s="102"/>
      <c r="L336" s="108"/>
    </row>
    <row r="337" spans="9:12" ht="12.75" customHeight="1" x14ac:dyDescent="0.15">
      <c r="I337" s="102"/>
      <c r="L337" s="108"/>
    </row>
    <row r="338" spans="9:12" ht="12.75" customHeight="1" x14ac:dyDescent="0.15">
      <c r="I338" s="102"/>
      <c r="L338" s="108"/>
    </row>
    <row r="339" spans="9:12" ht="12.75" customHeight="1" x14ac:dyDescent="0.15">
      <c r="I339" s="102"/>
      <c r="L339" s="108"/>
    </row>
    <row r="340" spans="9:12" ht="12.75" customHeight="1" x14ac:dyDescent="0.15">
      <c r="I340" s="102"/>
      <c r="L340" s="108"/>
    </row>
    <row r="341" spans="9:12" ht="12.75" customHeight="1" x14ac:dyDescent="0.15">
      <c r="I341" s="102"/>
      <c r="L341" s="108"/>
    </row>
    <row r="342" spans="9:12" ht="12.75" customHeight="1" x14ac:dyDescent="0.15">
      <c r="I342" s="102"/>
      <c r="L342" s="108"/>
    </row>
    <row r="343" spans="9:12" ht="12.75" customHeight="1" x14ac:dyDescent="0.15">
      <c r="I343" s="102"/>
      <c r="L343" s="108"/>
    </row>
    <row r="344" spans="9:12" ht="12.75" customHeight="1" x14ac:dyDescent="0.15">
      <c r="I344" s="102"/>
      <c r="L344" s="108"/>
    </row>
    <row r="345" spans="9:12" ht="12.75" customHeight="1" x14ac:dyDescent="0.15">
      <c r="I345" s="102"/>
      <c r="L345" s="108"/>
    </row>
    <row r="346" spans="9:12" ht="12.75" customHeight="1" x14ac:dyDescent="0.15">
      <c r="I346" s="102"/>
      <c r="L346" s="108"/>
    </row>
    <row r="347" spans="9:12" ht="12.75" customHeight="1" x14ac:dyDescent="0.15">
      <c r="I347" s="102"/>
      <c r="L347" s="108"/>
    </row>
    <row r="348" spans="9:12" ht="12.75" customHeight="1" x14ac:dyDescent="0.15">
      <c r="I348" s="102"/>
      <c r="L348" s="108"/>
    </row>
    <row r="349" spans="9:12" ht="12.75" customHeight="1" x14ac:dyDescent="0.15">
      <c r="I349" s="102"/>
      <c r="L349" s="108"/>
    </row>
    <row r="350" spans="9:12" ht="12.75" customHeight="1" x14ac:dyDescent="0.15">
      <c r="I350" s="102"/>
      <c r="L350" s="108"/>
    </row>
    <row r="351" spans="9:12" ht="12.75" customHeight="1" x14ac:dyDescent="0.15">
      <c r="I351" s="102"/>
      <c r="L351" s="108"/>
    </row>
    <row r="352" spans="9:12" ht="12.75" customHeight="1" x14ac:dyDescent="0.15">
      <c r="I352" s="102"/>
      <c r="L352" s="108"/>
    </row>
    <row r="353" spans="9:12" ht="12.75" customHeight="1" x14ac:dyDescent="0.15">
      <c r="I353" s="102"/>
      <c r="L353" s="108"/>
    </row>
    <row r="354" spans="9:12" ht="12.75" customHeight="1" x14ac:dyDescent="0.15">
      <c r="I354" s="102"/>
      <c r="L354" s="108"/>
    </row>
    <row r="355" spans="9:12" ht="12.75" customHeight="1" x14ac:dyDescent="0.15">
      <c r="I355" s="102"/>
      <c r="L355" s="108"/>
    </row>
    <row r="356" spans="9:12" ht="12.75" customHeight="1" x14ac:dyDescent="0.15">
      <c r="I356" s="102"/>
      <c r="L356" s="108"/>
    </row>
    <row r="357" spans="9:12" ht="12.75" customHeight="1" x14ac:dyDescent="0.15">
      <c r="I357" s="102"/>
      <c r="L357" s="108"/>
    </row>
    <row r="358" spans="9:12" ht="12.75" customHeight="1" x14ac:dyDescent="0.15">
      <c r="I358" s="102"/>
      <c r="L358" s="108"/>
    </row>
    <row r="359" spans="9:12" ht="12.75" customHeight="1" x14ac:dyDescent="0.15">
      <c r="I359" s="102"/>
      <c r="L359" s="108"/>
    </row>
    <row r="360" spans="9:12" ht="12.75" customHeight="1" x14ac:dyDescent="0.15">
      <c r="I360" s="102"/>
      <c r="L360" s="108"/>
    </row>
    <row r="361" spans="9:12" ht="12.75" customHeight="1" x14ac:dyDescent="0.15">
      <c r="I361" s="102"/>
      <c r="L361" s="108"/>
    </row>
    <row r="362" spans="9:12" ht="12.75" customHeight="1" x14ac:dyDescent="0.15">
      <c r="I362" s="102"/>
      <c r="L362" s="108"/>
    </row>
    <row r="363" spans="9:12" ht="12.75" customHeight="1" x14ac:dyDescent="0.15">
      <c r="I363" s="102"/>
      <c r="L363" s="108"/>
    </row>
    <row r="364" spans="9:12" ht="12.75" customHeight="1" x14ac:dyDescent="0.15">
      <c r="I364" s="102"/>
      <c r="L364" s="108"/>
    </row>
    <row r="365" spans="9:12" ht="12.75" customHeight="1" x14ac:dyDescent="0.15">
      <c r="I365" s="102"/>
      <c r="L365" s="108"/>
    </row>
    <row r="366" spans="9:12" ht="12.75" customHeight="1" x14ac:dyDescent="0.15">
      <c r="I366" s="102"/>
      <c r="L366" s="108"/>
    </row>
    <row r="367" spans="9:12" ht="12.75" customHeight="1" x14ac:dyDescent="0.15">
      <c r="I367" s="102"/>
      <c r="L367" s="108"/>
    </row>
    <row r="368" spans="9:12" ht="12.75" customHeight="1" x14ac:dyDescent="0.15">
      <c r="I368" s="102"/>
      <c r="L368" s="108"/>
    </row>
    <row r="369" spans="9:12" ht="12.75" customHeight="1" x14ac:dyDescent="0.15">
      <c r="I369" s="102"/>
      <c r="L369" s="108"/>
    </row>
    <row r="370" spans="9:12" ht="12.75" customHeight="1" x14ac:dyDescent="0.15">
      <c r="I370" s="102"/>
      <c r="L370" s="108"/>
    </row>
    <row r="371" spans="9:12" ht="12.75" customHeight="1" x14ac:dyDescent="0.15">
      <c r="I371" s="102"/>
      <c r="L371" s="108"/>
    </row>
    <row r="372" spans="9:12" ht="12.75" customHeight="1" x14ac:dyDescent="0.15">
      <c r="I372" s="102"/>
      <c r="L372" s="108"/>
    </row>
    <row r="373" spans="9:12" ht="12.75" customHeight="1" x14ac:dyDescent="0.15">
      <c r="I373" s="102"/>
      <c r="L373" s="108"/>
    </row>
    <row r="374" spans="9:12" ht="12.75" customHeight="1" x14ac:dyDescent="0.15">
      <c r="I374" s="102"/>
      <c r="L374" s="108"/>
    </row>
    <row r="375" spans="9:12" ht="12.75" customHeight="1" x14ac:dyDescent="0.15">
      <c r="I375" s="102"/>
      <c r="L375" s="108"/>
    </row>
    <row r="376" spans="9:12" ht="12.75" customHeight="1" x14ac:dyDescent="0.15">
      <c r="I376" s="102"/>
      <c r="L376" s="108"/>
    </row>
    <row r="377" spans="9:12" ht="12.75" customHeight="1" x14ac:dyDescent="0.15">
      <c r="I377" s="102"/>
      <c r="L377" s="108"/>
    </row>
    <row r="378" spans="9:12" ht="12.75" customHeight="1" x14ac:dyDescent="0.15">
      <c r="I378" s="102"/>
      <c r="L378" s="108"/>
    </row>
    <row r="379" spans="9:12" ht="12.75" customHeight="1" x14ac:dyDescent="0.15">
      <c r="I379" s="102"/>
      <c r="L379" s="108"/>
    </row>
    <row r="380" spans="9:12" ht="12.75" customHeight="1" x14ac:dyDescent="0.15">
      <c r="I380" s="102"/>
      <c r="L380" s="108"/>
    </row>
    <row r="381" spans="9:12" ht="12.75" customHeight="1" x14ac:dyDescent="0.15">
      <c r="I381" s="102"/>
      <c r="L381" s="108"/>
    </row>
    <row r="382" spans="9:12" ht="12.75" customHeight="1" x14ac:dyDescent="0.15">
      <c r="I382" s="102"/>
      <c r="L382" s="108"/>
    </row>
    <row r="383" spans="9:12" ht="12.75" customHeight="1" x14ac:dyDescent="0.15">
      <c r="I383" s="102"/>
      <c r="L383" s="108"/>
    </row>
    <row r="384" spans="9:12" ht="12.75" customHeight="1" x14ac:dyDescent="0.15">
      <c r="I384" s="102"/>
      <c r="L384" s="108"/>
    </row>
    <row r="385" spans="9:12" ht="12.75" customHeight="1" x14ac:dyDescent="0.15">
      <c r="I385" s="102"/>
      <c r="L385" s="108"/>
    </row>
    <row r="386" spans="9:12" ht="12.75" customHeight="1" x14ac:dyDescent="0.15">
      <c r="I386" s="102"/>
      <c r="L386" s="108"/>
    </row>
    <row r="387" spans="9:12" ht="12.75" customHeight="1" x14ac:dyDescent="0.15">
      <c r="I387" s="102"/>
      <c r="L387" s="108"/>
    </row>
    <row r="388" spans="9:12" ht="12.75" customHeight="1" x14ac:dyDescent="0.15">
      <c r="I388" s="102"/>
      <c r="L388" s="108"/>
    </row>
    <row r="389" spans="9:12" ht="12.75" customHeight="1" x14ac:dyDescent="0.15">
      <c r="I389" s="102"/>
      <c r="L389" s="108"/>
    </row>
    <row r="390" spans="9:12" ht="12.75" customHeight="1" x14ac:dyDescent="0.15">
      <c r="I390" s="102"/>
      <c r="L390" s="108"/>
    </row>
    <row r="391" spans="9:12" ht="12.75" customHeight="1" x14ac:dyDescent="0.15">
      <c r="I391" s="102"/>
      <c r="L391" s="108"/>
    </row>
    <row r="392" spans="9:12" ht="12.75" customHeight="1" x14ac:dyDescent="0.15">
      <c r="I392" s="102"/>
      <c r="L392" s="108"/>
    </row>
    <row r="393" spans="9:12" ht="12.75" customHeight="1" x14ac:dyDescent="0.15">
      <c r="I393" s="102"/>
      <c r="L393" s="108"/>
    </row>
    <row r="394" spans="9:12" ht="12.75" customHeight="1" x14ac:dyDescent="0.15">
      <c r="I394" s="102"/>
      <c r="L394" s="108"/>
    </row>
    <row r="395" spans="9:12" ht="12.75" customHeight="1" x14ac:dyDescent="0.15">
      <c r="I395" s="102"/>
      <c r="L395" s="108"/>
    </row>
    <row r="396" spans="9:12" ht="12.75" customHeight="1" x14ac:dyDescent="0.15">
      <c r="I396" s="102"/>
      <c r="L396" s="108"/>
    </row>
    <row r="397" spans="9:12" ht="12.75" customHeight="1" x14ac:dyDescent="0.15">
      <c r="I397" s="102"/>
      <c r="L397" s="108"/>
    </row>
    <row r="398" spans="9:12" ht="12.75" customHeight="1" x14ac:dyDescent="0.15">
      <c r="I398" s="102"/>
      <c r="L398" s="108"/>
    </row>
    <row r="399" spans="9:12" ht="12.75" customHeight="1" x14ac:dyDescent="0.15">
      <c r="I399" s="102"/>
      <c r="L399" s="108"/>
    </row>
    <row r="400" spans="9:12" ht="12.75" customHeight="1" x14ac:dyDescent="0.15">
      <c r="I400" s="102"/>
      <c r="L400" s="108"/>
    </row>
    <row r="401" spans="9:12" ht="12.75" customHeight="1" x14ac:dyDescent="0.15">
      <c r="I401" s="102"/>
      <c r="L401" s="108"/>
    </row>
    <row r="402" spans="9:12" ht="12.75" customHeight="1" x14ac:dyDescent="0.15">
      <c r="I402" s="102"/>
      <c r="L402" s="108"/>
    </row>
    <row r="403" spans="9:12" ht="12.75" customHeight="1" x14ac:dyDescent="0.15">
      <c r="I403" s="102"/>
      <c r="L403" s="108"/>
    </row>
    <row r="404" spans="9:12" ht="12.75" customHeight="1" x14ac:dyDescent="0.15">
      <c r="I404" s="102"/>
      <c r="L404" s="108"/>
    </row>
    <row r="405" spans="9:12" ht="12.75" customHeight="1" x14ac:dyDescent="0.15">
      <c r="I405" s="102"/>
      <c r="L405" s="108"/>
    </row>
    <row r="406" spans="9:12" ht="12.75" customHeight="1" x14ac:dyDescent="0.15">
      <c r="I406" s="102"/>
      <c r="L406" s="108"/>
    </row>
    <row r="407" spans="9:12" ht="12.75" customHeight="1" x14ac:dyDescent="0.15">
      <c r="I407" s="102"/>
      <c r="L407" s="108"/>
    </row>
    <row r="408" spans="9:12" ht="12.75" customHeight="1" x14ac:dyDescent="0.15">
      <c r="I408" s="102"/>
      <c r="L408" s="108"/>
    </row>
    <row r="409" spans="9:12" ht="12.75" customHeight="1" x14ac:dyDescent="0.15">
      <c r="I409" s="102"/>
      <c r="L409" s="108"/>
    </row>
    <row r="410" spans="9:12" ht="12.75" customHeight="1" x14ac:dyDescent="0.15">
      <c r="I410" s="102"/>
      <c r="L410" s="108"/>
    </row>
    <row r="411" spans="9:12" ht="12.75" customHeight="1" x14ac:dyDescent="0.15">
      <c r="I411" s="102"/>
      <c r="L411" s="108"/>
    </row>
    <row r="412" spans="9:12" ht="12.75" customHeight="1" x14ac:dyDescent="0.15">
      <c r="I412" s="102"/>
      <c r="L412" s="108"/>
    </row>
    <row r="413" spans="9:12" ht="12.75" customHeight="1" x14ac:dyDescent="0.15">
      <c r="I413" s="102"/>
      <c r="L413" s="108"/>
    </row>
    <row r="414" spans="9:12" ht="12.75" customHeight="1" x14ac:dyDescent="0.15">
      <c r="I414" s="102"/>
      <c r="L414" s="108"/>
    </row>
    <row r="415" spans="9:12" ht="12.75" customHeight="1" x14ac:dyDescent="0.15">
      <c r="I415" s="102"/>
      <c r="L415" s="108"/>
    </row>
    <row r="416" spans="9:12" ht="12.75" customHeight="1" x14ac:dyDescent="0.15">
      <c r="I416" s="102"/>
      <c r="L416" s="108"/>
    </row>
    <row r="417" spans="9:12" ht="12.75" customHeight="1" x14ac:dyDescent="0.15">
      <c r="I417" s="102"/>
      <c r="L417" s="108"/>
    </row>
    <row r="418" spans="9:12" ht="12.75" customHeight="1" x14ac:dyDescent="0.15">
      <c r="I418" s="102"/>
      <c r="L418" s="108"/>
    </row>
    <row r="419" spans="9:12" ht="12.75" customHeight="1" x14ac:dyDescent="0.15">
      <c r="I419" s="102"/>
      <c r="L419" s="108"/>
    </row>
    <row r="420" spans="9:12" ht="12.75" customHeight="1" x14ac:dyDescent="0.15">
      <c r="I420" s="102"/>
      <c r="L420" s="108"/>
    </row>
    <row r="421" spans="9:12" ht="12.75" customHeight="1" x14ac:dyDescent="0.15">
      <c r="I421" s="102"/>
      <c r="L421" s="108"/>
    </row>
    <row r="422" spans="9:12" ht="12.75" customHeight="1" x14ac:dyDescent="0.15">
      <c r="I422" s="102"/>
      <c r="L422" s="108"/>
    </row>
    <row r="423" spans="9:12" ht="12.75" customHeight="1" x14ac:dyDescent="0.15">
      <c r="I423" s="102"/>
      <c r="L423" s="108"/>
    </row>
    <row r="424" spans="9:12" ht="12.75" customHeight="1" x14ac:dyDescent="0.15">
      <c r="I424" s="102"/>
      <c r="L424" s="108"/>
    </row>
    <row r="425" spans="9:12" ht="12.75" customHeight="1" x14ac:dyDescent="0.15">
      <c r="I425" s="102"/>
      <c r="L425" s="108"/>
    </row>
    <row r="426" spans="9:12" ht="12.75" customHeight="1" x14ac:dyDescent="0.15">
      <c r="I426" s="102"/>
      <c r="L426" s="108"/>
    </row>
    <row r="427" spans="9:12" ht="12.75" customHeight="1" x14ac:dyDescent="0.15">
      <c r="I427" s="102"/>
      <c r="L427" s="108"/>
    </row>
    <row r="428" spans="9:12" ht="12.75" customHeight="1" x14ac:dyDescent="0.15">
      <c r="I428" s="102"/>
      <c r="L428" s="108"/>
    </row>
    <row r="429" spans="9:12" ht="12.75" customHeight="1" x14ac:dyDescent="0.15">
      <c r="I429" s="102"/>
      <c r="L429" s="108"/>
    </row>
    <row r="430" spans="9:12" ht="12.75" customHeight="1" x14ac:dyDescent="0.15">
      <c r="I430" s="102"/>
      <c r="L430" s="108"/>
    </row>
    <row r="431" spans="9:12" ht="12.75" customHeight="1" x14ac:dyDescent="0.15">
      <c r="I431" s="102"/>
      <c r="L431" s="108"/>
    </row>
    <row r="432" spans="9:12" ht="12.75" customHeight="1" x14ac:dyDescent="0.15">
      <c r="I432" s="102"/>
      <c r="L432" s="108"/>
    </row>
    <row r="433" spans="9:12" ht="12.75" customHeight="1" x14ac:dyDescent="0.15">
      <c r="I433" s="102"/>
      <c r="L433" s="108"/>
    </row>
    <row r="434" spans="9:12" ht="12.75" customHeight="1" x14ac:dyDescent="0.15">
      <c r="I434" s="102"/>
      <c r="L434" s="108"/>
    </row>
    <row r="435" spans="9:12" ht="12.75" customHeight="1" x14ac:dyDescent="0.15">
      <c r="I435" s="102"/>
      <c r="L435" s="108"/>
    </row>
    <row r="436" spans="9:12" ht="12.75" customHeight="1" x14ac:dyDescent="0.15">
      <c r="I436" s="102"/>
      <c r="L436" s="108"/>
    </row>
    <row r="437" spans="9:12" ht="12.75" customHeight="1" x14ac:dyDescent="0.15">
      <c r="I437" s="102"/>
      <c r="L437" s="108"/>
    </row>
    <row r="438" spans="9:12" ht="12.75" customHeight="1" x14ac:dyDescent="0.15">
      <c r="I438" s="102"/>
      <c r="L438" s="108"/>
    </row>
    <row r="439" spans="9:12" ht="12.75" customHeight="1" x14ac:dyDescent="0.15">
      <c r="I439" s="102"/>
      <c r="L439" s="108"/>
    </row>
    <row r="440" spans="9:12" ht="12.75" customHeight="1" x14ac:dyDescent="0.15">
      <c r="I440" s="102"/>
      <c r="L440" s="108"/>
    </row>
    <row r="441" spans="9:12" ht="12.75" customHeight="1" x14ac:dyDescent="0.15">
      <c r="I441" s="102"/>
      <c r="L441" s="108"/>
    </row>
    <row r="442" spans="9:12" ht="12.75" customHeight="1" x14ac:dyDescent="0.15">
      <c r="I442" s="102"/>
      <c r="L442" s="108"/>
    </row>
    <row r="443" spans="9:12" ht="12.75" customHeight="1" x14ac:dyDescent="0.15">
      <c r="I443" s="102"/>
      <c r="L443" s="108"/>
    </row>
    <row r="444" spans="9:12" ht="12.75" customHeight="1" x14ac:dyDescent="0.15">
      <c r="I444" s="102"/>
      <c r="L444" s="108"/>
    </row>
    <row r="445" spans="9:12" ht="12.75" customHeight="1" x14ac:dyDescent="0.15">
      <c r="I445" s="102"/>
      <c r="L445" s="108"/>
    </row>
    <row r="446" spans="9:12" ht="12.75" customHeight="1" x14ac:dyDescent="0.15">
      <c r="I446" s="102"/>
      <c r="L446" s="108"/>
    </row>
    <row r="447" spans="9:12" ht="12.75" customHeight="1" x14ac:dyDescent="0.15">
      <c r="I447" s="102"/>
      <c r="L447" s="108"/>
    </row>
    <row r="448" spans="9:12" ht="12.75" customHeight="1" x14ac:dyDescent="0.15">
      <c r="I448" s="102"/>
      <c r="L448" s="108"/>
    </row>
    <row r="449" spans="9:12" ht="12.75" customHeight="1" x14ac:dyDescent="0.15">
      <c r="I449" s="102"/>
      <c r="L449" s="108"/>
    </row>
    <row r="450" spans="9:12" ht="12.75" customHeight="1" x14ac:dyDescent="0.15">
      <c r="I450" s="102"/>
      <c r="L450" s="108"/>
    </row>
    <row r="451" spans="9:12" ht="12.75" customHeight="1" x14ac:dyDescent="0.15">
      <c r="I451" s="102"/>
      <c r="L451" s="108"/>
    </row>
    <row r="452" spans="9:12" ht="12.75" customHeight="1" x14ac:dyDescent="0.15">
      <c r="I452" s="102"/>
      <c r="L452" s="108"/>
    </row>
    <row r="453" spans="9:12" ht="12.75" customHeight="1" x14ac:dyDescent="0.15">
      <c r="I453" s="102"/>
      <c r="L453" s="108"/>
    </row>
    <row r="454" spans="9:12" ht="12.75" customHeight="1" x14ac:dyDescent="0.15">
      <c r="I454" s="102"/>
      <c r="L454" s="108"/>
    </row>
    <row r="455" spans="9:12" ht="12.75" customHeight="1" x14ac:dyDescent="0.15">
      <c r="I455" s="102"/>
      <c r="L455" s="108"/>
    </row>
    <row r="456" spans="9:12" ht="12.75" customHeight="1" x14ac:dyDescent="0.15">
      <c r="I456" s="102"/>
      <c r="L456" s="108"/>
    </row>
    <row r="457" spans="9:12" ht="12.75" customHeight="1" x14ac:dyDescent="0.15">
      <c r="I457" s="102"/>
      <c r="L457" s="108"/>
    </row>
    <row r="458" spans="9:12" ht="12.75" customHeight="1" x14ac:dyDescent="0.15">
      <c r="I458" s="102"/>
      <c r="L458" s="108"/>
    </row>
    <row r="459" spans="9:12" ht="12.75" customHeight="1" x14ac:dyDescent="0.15">
      <c r="I459" s="102"/>
      <c r="L459" s="108"/>
    </row>
    <row r="460" spans="9:12" ht="12.75" customHeight="1" x14ac:dyDescent="0.15">
      <c r="I460" s="102"/>
      <c r="L460" s="108"/>
    </row>
    <row r="461" spans="9:12" ht="12.75" customHeight="1" x14ac:dyDescent="0.15">
      <c r="I461" s="102"/>
      <c r="L461" s="108"/>
    </row>
    <row r="462" spans="9:12" ht="12.75" customHeight="1" x14ac:dyDescent="0.15">
      <c r="I462" s="102"/>
      <c r="L462" s="108"/>
    </row>
    <row r="463" spans="9:12" ht="12.75" customHeight="1" x14ac:dyDescent="0.15">
      <c r="I463" s="102"/>
      <c r="L463" s="108"/>
    </row>
    <row r="464" spans="9:12" ht="12.75" customHeight="1" x14ac:dyDescent="0.15">
      <c r="I464" s="102"/>
      <c r="L464" s="108"/>
    </row>
    <row r="465" spans="9:12" ht="12.75" customHeight="1" x14ac:dyDescent="0.15">
      <c r="I465" s="102"/>
      <c r="L465" s="108"/>
    </row>
    <row r="466" spans="9:12" ht="12.75" customHeight="1" x14ac:dyDescent="0.15">
      <c r="I466" s="102"/>
      <c r="L466" s="108"/>
    </row>
    <row r="467" spans="9:12" ht="12.75" customHeight="1" x14ac:dyDescent="0.15">
      <c r="I467" s="102"/>
      <c r="L467" s="108"/>
    </row>
    <row r="468" spans="9:12" ht="12.75" customHeight="1" x14ac:dyDescent="0.15">
      <c r="I468" s="102"/>
      <c r="L468" s="108"/>
    </row>
    <row r="469" spans="9:12" ht="12.75" customHeight="1" x14ac:dyDescent="0.15">
      <c r="I469" s="102"/>
      <c r="L469" s="108"/>
    </row>
    <row r="470" spans="9:12" ht="12.75" customHeight="1" x14ac:dyDescent="0.15">
      <c r="I470" s="102"/>
      <c r="L470" s="108"/>
    </row>
    <row r="471" spans="9:12" ht="12.75" customHeight="1" x14ac:dyDescent="0.15">
      <c r="I471" s="102"/>
      <c r="L471" s="108"/>
    </row>
    <row r="472" spans="9:12" ht="12.75" customHeight="1" x14ac:dyDescent="0.15">
      <c r="I472" s="102"/>
      <c r="L472" s="108"/>
    </row>
    <row r="473" spans="9:12" ht="12.75" customHeight="1" x14ac:dyDescent="0.15">
      <c r="I473" s="102"/>
      <c r="L473" s="108"/>
    </row>
    <row r="474" spans="9:12" ht="12.75" customHeight="1" x14ac:dyDescent="0.15">
      <c r="I474" s="102"/>
      <c r="L474" s="108"/>
    </row>
    <row r="475" spans="9:12" ht="12.75" customHeight="1" x14ac:dyDescent="0.15">
      <c r="I475" s="102"/>
      <c r="L475" s="108"/>
    </row>
    <row r="476" spans="9:12" ht="12.75" customHeight="1" x14ac:dyDescent="0.15">
      <c r="I476" s="102"/>
      <c r="L476" s="108"/>
    </row>
    <row r="477" spans="9:12" ht="12.75" customHeight="1" x14ac:dyDescent="0.15">
      <c r="I477" s="102"/>
      <c r="L477" s="108"/>
    </row>
    <row r="478" spans="9:12" ht="12.75" customHeight="1" x14ac:dyDescent="0.15">
      <c r="I478" s="102"/>
      <c r="L478" s="108"/>
    </row>
    <row r="479" spans="9:12" ht="12.75" customHeight="1" x14ac:dyDescent="0.15">
      <c r="I479" s="102"/>
      <c r="L479" s="108"/>
    </row>
    <row r="480" spans="9:12" ht="12.75" customHeight="1" x14ac:dyDescent="0.15">
      <c r="I480" s="102"/>
      <c r="L480" s="108"/>
    </row>
    <row r="481" spans="9:12" ht="12.75" customHeight="1" x14ac:dyDescent="0.15">
      <c r="I481" s="102"/>
      <c r="L481" s="108"/>
    </row>
    <row r="482" spans="9:12" ht="12.75" customHeight="1" x14ac:dyDescent="0.15">
      <c r="I482" s="102"/>
      <c r="L482" s="108"/>
    </row>
    <row r="483" spans="9:12" ht="12.75" customHeight="1" x14ac:dyDescent="0.15">
      <c r="I483" s="102"/>
      <c r="L483" s="108"/>
    </row>
    <row r="484" spans="9:12" ht="12.75" customHeight="1" x14ac:dyDescent="0.15">
      <c r="I484" s="102"/>
      <c r="L484" s="108"/>
    </row>
    <row r="485" spans="9:12" ht="12.75" customHeight="1" x14ac:dyDescent="0.15">
      <c r="I485" s="102"/>
      <c r="L485" s="108"/>
    </row>
    <row r="486" spans="9:12" ht="12.75" customHeight="1" x14ac:dyDescent="0.15">
      <c r="I486" s="102"/>
      <c r="L486" s="108"/>
    </row>
    <row r="487" spans="9:12" ht="12.75" customHeight="1" x14ac:dyDescent="0.15">
      <c r="I487" s="102"/>
      <c r="L487" s="108"/>
    </row>
    <row r="488" spans="9:12" ht="12.75" customHeight="1" x14ac:dyDescent="0.15">
      <c r="I488" s="102"/>
      <c r="L488" s="108"/>
    </row>
    <row r="489" spans="9:12" ht="12.75" customHeight="1" x14ac:dyDescent="0.15">
      <c r="I489" s="102"/>
      <c r="L489" s="108"/>
    </row>
    <row r="490" spans="9:12" ht="12.75" customHeight="1" x14ac:dyDescent="0.15">
      <c r="I490" s="102"/>
      <c r="L490" s="108"/>
    </row>
    <row r="491" spans="9:12" ht="12.75" customHeight="1" x14ac:dyDescent="0.15">
      <c r="I491" s="102"/>
      <c r="L491" s="108"/>
    </row>
    <row r="492" spans="9:12" ht="12.75" customHeight="1" x14ac:dyDescent="0.15">
      <c r="I492" s="102"/>
      <c r="L492" s="108"/>
    </row>
    <row r="493" spans="9:12" ht="12.75" customHeight="1" x14ac:dyDescent="0.15">
      <c r="I493" s="102"/>
      <c r="L493" s="108"/>
    </row>
    <row r="494" spans="9:12" ht="12.75" customHeight="1" x14ac:dyDescent="0.15">
      <c r="I494" s="102"/>
      <c r="L494" s="108"/>
    </row>
    <row r="495" spans="9:12" ht="12.75" customHeight="1" x14ac:dyDescent="0.15">
      <c r="I495" s="102"/>
      <c r="L495" s="108"/>
    </row>
    <row r="496" spans="9:12" ht="12.75" customHeight="1" x14ac:dyDescent="0.15">
      <c r="I496" s="102"/>
      <c r="L496" s="108"/>
    </row>
    <row r="497" spans="9:12" ht="12.75" customHeight="1" x14ac:dyDescent="0.15">
      <c r="I497" s="102"/>
      <c r="L497" s="108"/>
    </row>
    <row r="498" spans="9:12" ht="12.75" customHeight="1" x14ac:dyDescent="0.15">
      <c r="I498" s="102"/>
      <c r="L498" s="108"/>
    </row>
    <row r="499" spans="9:12" ht="12.75" customHeight="1" x14ac:dyDescent="0.15">
      <c r="I499" s="102"/>
      <c r="L499" s="108"/>
    </row>
    <row r="500" spans="9:12" ht="12.75" customHeight="1" x14ac:dyDescent="0.15">
      <c r="I500" s="102"/>
      <c r="L500" s="108"/>
    </row>
    <row r="501" spans="9:12" ht="12.75" customHeight="1" x14ac:dyDescent="0.15">
      <c r="I501" s="102"/>
      <c r="L501" s="108"/>
    </row>
    <row r="502" spans="9:12" ht="12.75" customHeight="1" x14ac:dyDescent="0.15">
      <c r="I502" s="102"/>
      <c r="L502" s="108"/>
    </row>
    <row r="503" spans="9:12" ht="12.75" customHeight="1" x14ac:dyDescent="0.15">
      <c r="I503" s="102"/>
      <c r="L503" s="108"/>
    </row>
    <row r="504" spans="9:12" ht="12.75" customHeight="1" x14ac:dyDescent="0.15">
      <c r="I504" s="102"/>
      <c r="L504" s="108"/>
    </row>
    <row r="505" spans="9:12" ht="12.75" customHeight="1" x14ac:dyDescent="0.15">
      <c r="I505" s="102"/>
      <c r="L505" s="108"/>
    </row>
    <row r="506" spans="9:12" ht="12.75" customHeight="1" x14ac:dyDescent="0.15">
      <c r="I506" s="102"/>
      <c r="L506" s="108"/>
    </row>
    <row r="507" spans="9:12" ht="12.75" customHeight="1" x14ac:dyDescent="0.15">
      <c r="I507" s="102"/>
      <c r="L507" s="108"/>
    </row>
    <row r="508" spans="9:12" ht="12.75" customHeight="1" x14ac:dyDescent="0.15">
      <c r="I508" s="102"/>
      <c r="L508" s="108"/>
    </row>
    <row r="509" spans="9:12" ht="12.75" customHeight="1" x14ac:dyDescent="0.15">
      <c r="I509" s="102"/>
      <c r="L509" s="108"/>
    </row>
    <row r="510" spans="9:12" ht="12.75" customHeight="1" x14ac:dyDescent="0.15">
      <c r="I510" s="102"/>
      <c r="L510" s="108"/>
    </row>
    <row r="511" spans="9:12" ht="12.75" customHeight="1" x14ac:dyDescent="0.15">
      <c r="I511" s="102"/>
      <c r="L511" s="108"/>
    </row>
    <row r="512" spans="9:12" ht="12.75" customHeight="1" x14ac:dyDescent="0.15">
      <c r="I512" s="102"/>
      <c r="L512" s="108"/>
    </row>
    <row r="513" spans="9:12" ht="12.75" customHeight="1" x14ac:dyDescent="0.15">
      <c r="I513" s="102"/>
      <c r="L513" s="108"/>
    </row>
    <row r="514" spans="9:12" ht="12.75" customHeight="1" x14ac:dyDescent="0.15">
      <c r="I514" s="102"/>
      <c r="L514" s="108"/>
    </row>
    <row r="515" spans="9:12" ht="12.75" customHeight="1" x14ac:dyDescent="0.15">
      <c r="I515" s="102"/>
      <c r="L515" s="108"/>
    </row>
    <row r="516" spans="9:12" ht="12.75" customHeight="1" x14ac:dyDescent="0.15">
      <c r="I516" s="102"/>
      <c r="L516" s="108"/>
    </row>
    <row r="517" spans="9:12" ht="12.75" customHeight="1" x14ac:dyDescent="0.15">
      <c r="I517" s="102"/>
      <c r="L517" s="108"/>
    </row>
    <row r="518" spans="9:12" ht="12.75" customHeight="1" x14ac:dyDescent="0.15">
      <c r="I518" s="102"/>
      <c r="L518" s="108"/>
    </row>
    <row r="519" spans="9:12" ht="12.75" customHeight="1" x14ac:dyDescent="0.15">
      <c r="I519" s="102"/>
      <c r="L519" s="108"/>
    </row>
    <row r="520" spans="9:12" ht="12.75" customHeight="1" x14ac:dyDescent="0.15">
      <c r="I520" s="102"/>
      <c r="L520" s="108"/>
    </row>
    <row r="521" spans="9:12" ht="12.75" customHeight="1" x14ac:dyDescent="0.15">
      <c r="I521" s="102"/>
      <c r="L521" s="108"/>
    </row>
    <row r="522" spans="9:12" ht="12.75" customHeight="1" x14ac:dyDescent="0.15">
      <c r="I522" s="102"/>
      <c r="L522" s="108"/>
    </row>
    <row r="523" spans="9:12" ht="12.75" customHeight="1" x14ac:dyDescent="0.15">
      <c r="I523" s="102"/>
      <c r="L523" s="108"/>
    </row>
    <row r="524" spans="9:12" ht="12.75" customHeight="1" x14ac:dyDescent="0.15">
      <c r="I524" s="102"/>
      <c r="L524" s="108"/>
    </row>
    <row r="525" spans="9:12" ht="12.75" customHeight="1" x14ac:dyDescent="0.15">
      <c r="I525" s="102"/>
      <c r="L525" s="108"/>
    </row>
    <row r="526" spans="9:12" ht="12.75" customHeight="1" x14ac:dyDescent="0.15">
      <c r="I526" s="102"/>
      <c r="L526" s="108"/>
    </row>
    <row r="527" spans="9:12" ht="12.75" customHeight="1" x14ac:dyDescent="0.15">
      <c r="I527" s="102"/>
      <c r="L527" s="108"/>
    </row>
    <row r="528" spans="9:12" ht="12.75" customHeight="1" x14ac:dyDescent="0.15">
      <c r="I528" s="102"/>
      <c r="L528" s="108"/>
    </row>
    <row r="529" spans="9:12" ht="12.75" customHeight="1" x14ac:dyDescent="0.15">
      <c r="I529" s="102"/>
      <c r="L529" s="108"/>
    </row>
    <row r="530" spans="9:12" ht="12.75" customHeight="1" x14ac:dyDescent="0.15">
      <c r="I530" s="102"/>
      <c r="L530" s="108"/>
    </row>
    <row r="531" spans="9:12" ht="12.75" customHeight="1" x14ac:dyDescent="0.15">
      <c r="I531" s="102"/>
      <c r="L531" s="108"/>
    </row>
    <row r="532" spans="9:12" ht="12.75" customHeight="1" x14ac:dyDescent="0.15">
      <c r="I532" s="102"/>
      <c r="L532" s="108"/>
    </row>
    <row r="533" spans="9:12" ht="12.75" customHeight="1" x14ac:dyDescent="0.15">
      <c r="I533" s="102"/>
      <c r="L533" s="108"/>
    </row>
    <row r="534" spans="9:12" ht="12.75" customHeight="1" x14ac:dyDescent="0.15">
      <c r="I534" s="102"/>
      <c r="L534" s="108"/>
    </row>
    <row r="535" spans="9:12" ht="12.75" customHeight="1" x14ac:dyDescent="0.15">
      <c r="I535" s="102"/>
      <c r="L535" s="108"/>
    </row>
    <row r="536" spans="9:12" ht="12.75" customHeight="1" x14ac:dyDescent="0.15">
      <c r="I536" s="102"/>
      <c r="L536" s="108"/>
    </row>
    <row r="537" spans="9:12" ht="12.75" customHeight="1" x14ac:dyDescent="0.15">
      <c r="I537" s="102"/>
      <c r="L537" s="108"/>
    </row>
    <row r="538" spans="9:12" ht="12.75" customHeight="1" x14ac:dyDescent="0.15">
      <c r="I538" s="102"/>
      <c r="L538" s="108"/>
    </row>
    <row r="539" spans="9:12" ht="12.75" customHeight="1" x14ac:dyDescent="0.15">
      <c r="I539" s="102"/>
      <c r="L539" s="108"/>
    </row>
    <row r="540" spans="9:12" ht="12.75" customHeight="1" x14ac:dyDescent="0.15">
      <c r="I540" s="102"/>
      <c r="L540" s="108"/>
    </row>
    <row r="541" spans="9:12" ht="12.75" customHeight="1" x14ac:dyDescent="0.15">
      <c r="I541" s="102"/>
      <c r="L541" s="108"/>
    </row>
    <row r="542" spans="9:12" ht="12.75" customHeight="1" x14ac:dyDescent="0.15">
      <c r="I542" s="102"/>
      <c r="L542" s="108"/>
    </row>
    <row r="543" spans="9:12" ht="12.75" customHeight="1" x14ac:dyDescent="0.15">
      <c r="I543" s="102"/>
      <c r="L543" s="108"/>
    </row>
    <row r="544" spans="9:12" ht="12.75" customHeight="1" x14ac:dyDescent="0.15">
      <c r="I544" s="102"/>
      <c r="L544" s="108"/>
    </row>
    <row r="545" spans="9:12" ht="12.75" customHeight="1" x14ac:dyDescent="0.15">
      <c r="I545" s="102"/>
      <c r="L545" s="108"/>
    </row>
    <row r="546" spans="9:12" ht="12.75" customHeight="1" x14ac:dyDescent="0.15">
      <c r="I546" s="102"/>
      <c r="L546" s="108"/>
    </row>
    <row r="547" spans="9:12" ht="12.75" customHeight="1" x14ac:dyDescent="0.15">
      <c r="I547" s="102"/>
      <c r="L547" s="108"/>
    </row>
    <row r="548" spans="9:12" ht="12.75" customHeight="1" x14ac:dyDescent="0.15">
      <c r="I548" s="102"/>
      <c r="L548" s="108"/>
    </row>
    <row r="549" spans="9:12" ht="12.75" customHeight="1" x14ac:dyDescent="0.15">
      <c r="I549" s="102"/>
      <c r="L549" s="108"/>
    </row>
    <row r="550" spans="9:12" ht="12.75" customHeight="1" x14ac:dyDescent="0.15">
      <c r="I550" s="102"/>
      <c r="L550" s="108"/>
    </row>
    <row r="551" spans="9:12" ht="12.75" customHeight="1" x14ac:dyDescent="0.15">
      <c r="I551" s="102"/>
      <c r="L551" s="108"/>
    </row>
    <row r="552" spans="9:12" ht="12.75" customHeight="1" x14ac:dyDescent="0.15">
      <c r="I552" s="102"/>
      <c r="L552" s="108"/>
    </row>
    <row r="553" spans="9:12" ht="12.75" customHeight="1" x14ac:dyDescent="0.15">
      <c r="I553" s="102"/>
      <c r="L553" s="108"/>
    </row>
    <row r="554" spans="9:12" ht="12.75" customHeight="1" x14ac:dyDescent="0.15">
      <c r="I554" s="102"/>
      <c r="L554" s="108"/>
    </row>
    <row r="555" spans="9:12" ht="12.75" customHeight="1" x14ac:dyDescent="0.15">
      <c r="I555" s="102"/>
      <c r="L555" s="108"/>
    </row>
    <row r="556" spans="9:12" ht="12.75" customHeight="1" x14ac:dyDescent="0.15">
      <c r="I556" s="102"/>
      <c r="L556" s="108"/>
    </row>
    <row r="557" spans="9:12" ht="12.75" customHeight="1" x14ac:dyDescent="0.15">
      <c r="I557" s="102"/>
      <c r="L557" s="108"/>
    </row>
    <row r="558" spans="9:12" ht="12.75" customHeight="1" x14ac:dyDescent="0.15">
      <c r="I558" s="102"/>
      <c r="L558" s="108"/>
    </row>
    <row r="559" spans="9:12" ht="12.75" customHeight="1" x14ac:dyDescent="0.15">
      <c r="I559" s="102"/>
      <c r="L559" s="108"/>
    </row>
    <row r="560" spans="9:12" ht="12.75" customHeight="1" x14ac:dyDescent="0.15">
      <c r="I560" s="102"/>
      <c r="L560" s="108"/>
    </row>
    <row r="561" spans="9:12" ht="12.75" customHeight="1" x14ac:dyDescent="0.15">
      <c r="I561" s="102"/>
      <c r="L561" s="108"/>
    </row>
    <row r="562" spans="9:12" ht="12.75" customHeight="1" x14ac:dyDescent="0.15">
      <c r="I562" s="102"/>
      <c r="L562" s="108"/>
    </row>
    <row r="563" spans="9:12" ht="12.75" customHeight="1" x14ac:dyDescent="0.15">
      <c r="I563" s="102"/>
      <c r="L563" s="108"/>
    </row>
    <row r="564" spans="9:12" ht="12.75" customHeight="1" x14ac:dyDescent="0.15">
      <c r="I564" s="102"/>
      <c r="L564" s="108"/>
    </row>
    <row r="565" spans="9:12" ht="12.75" customHeight="1" x14ac:dyDescent="0.15">
      <c r="I565" s="102"/>
      <c r="L565" s="108"/>
    </row>
    <row r="566" spans="9:12" ht="12.75" customHeight="1" x14ac:dyDescent="0.15">
      <c r="I566" s="102"/>
      <c r="L566" s="108"/>
    </row>
    <row r="567" spans="9:12" ht="12.75" customHeight="1" x14ac:dyDescent="0.15">
      <c r="I567" s="102"/>
      <c r="L567" s="108"/>
    </row>
    <row r="568" spans="9:12" ht="12.75" customHeight="1" x14ac:dyDescent="0.15">
      <c r="I568" s="102"/>
      <c r="L568" s="108"/>
    </row>
    <row r="569" spans="9:12" ht="12.75" customHeight="1" x14ac:dyDescent="0.15">
      <c r="I569" s="102"/>
      <c r="L569" s="108"/>
    </row>
    <row r="570" spans="9:12" ht="12.75" customHeight="1" x14ac:dyDescent="0.15">
      <c r="I570" s="102"/>
      <c r="L570" s="108"/>
    </row>
    <row r="571" spans="9:12" ht="12.75" customHeight="1" x14ac:dyDescent="0.15">
      <c r="I571" s="102"/>
      <c r="L571" s="108"/>
    </row>
    <row r="572" spans="9:12" ht="12.75" customHeight="1" x14ac:dyDescent="0.15">
      <c r="I572" s="102"/>
      <c r="L572" s="108"/>
    </row>
    <row r="573" spans="9:12" ht="12.75" customHeight="1" x14ac:dyDescent="0.15">
      <c r="I573" s="102"/>
      <c r="L573" s="108"/>
    </row>
    <row r="574" spans="9:12" ht="12.75" customHeight="1" x14ac:dyDescent="0.15">
      <c r="I574" s="102"/>
      <c r="L574" s="108"/>
    </row>
    <row r="575" spans="9:12" ht="12.75" customHeight="1" x14ac:dyDescent="0.15">
      <c r="I575" s="102"/>
      <c r="L575" s="108"/>
    </row>
    <row r="576" spans="9:12" ht="12.75" customHeight="1" x14ac:dyDescent="0.15">
      <c r="I576" s="102"/>
      <c r="L576" s="108"/>
    </row>
    <row r="577" spans="9:12" ht="12.75" customHeight="1" x14ac:dyDescent="0.15">
      <c r="I577" s="102"/>
      <c r="L577" s="108"/>
    </row>
    <row r="578" spans="9:12" ht="12.75" customHeight="1" x14ac:dyDescent="0.15">
      <c r="I578" s="102"/>
      <c r="L578" s="108"/>
    </row>
    <row r="579" spans="9:12" ht="12.75" customHeight="1" x14ac:dyDescent="0.15">
      <c r="I579" s="102"/>
      <c r="L579" s="108"/>
    </row>
    <row r="580" spans="9:12" ht="12.75" customHeight="1" x14ac:dyDescent="0.15">
      <c r="I580" s="102"/>
      <c r="L580" s="108"/>
    </row>
    <row r="581" spans="9:12" ht="12.75" customHeight="1" x14ac:dyDescent="0.15">
      <c r="I581" s="102"/>
      <c r="L581" s="108"/>
    </row>
    <row r="582" spans="9:12" ht="12.75" customHeight="1" x14ac:dyDescent="0.15">
      <c r="I582" s="102"/>
      <c r="L582" s="108"/>
    </row>
    <row r="583" spans="9:12" ht="12.75" customHeight="1" x14ac:dyDescent="0.15">
      <c r="I583" s="102"/>
      <c r="L583" s="108"/>
    </row>
    <row r="584" spans="9:12" ht="12.75" customHeight="1" x14ac:dyDescent="0.15">
      <c r="I584" s="102"/>
      <c r="L584" s="108"/>
    </row>
    <row r="585" spans="9:12" ht="12.75" customHeight="1" x14ac:dyDescent="0.15">
      <c r="I585" s="102"/>
      <c r="L585" s="108"/>
    </row>
    <row r="586" spans="9:12" ht="12.75" customHeight="1" x14ac:dyDescent="0.15">
      <c r="I586" s="102"/>
      <c r="L586" s="108"/>
    </row>
    <row r="587" spans="9:12" ht="12.75" customHeight="1" x14ac:dyDescent="0.15">
      <c r="I587" s="102"/>
      <c r="L587" s="108"/>
    </row>
    <row r="588" spans="9:12" ht="12.75" customHeight="1" x14ac:dyDescent="0.15">
      <c r="I588" s="102"/>
      <c r="L588" s="108"/>
    </row>
    <row r="589" spans="9:12" ht="12.75" customHeight="1" x14ac:dyDescent="0.15">
      <c r="I589" s="102"/>
      <c r="L589" s="108"/>
    </row>
    <row r="590" spans="9:12" ht="12.75" customHeight="1" x14ac:dyDescent="0.15">
      <c r="I590" s="102"/>
      <c r="L590" s="108"/>
    </row>
    <row r="591" spans="9:12" ht="12.75" customHeight="1" x14ac:dyDescent="0.15">
      <c r="I591" s="102"/>
      <c r="L591" s="108"/>
    </row>
    <row r="592" spans="9:12" ht="12.75" customHeight="1" x14ac:dyDescent="0.15">
      <c r="I592" s="102"/>
      <c r="L592" s="108"/>
    </row>
    <row r="593" spans="9:12" ht="12.75" customHeight="1" x14ac:dyDescent="0.15">
      <c r="I593" s="102"/>
      <c r="L593" s="108"/>
    </row>
    <row r="594" spans="9:12" ht="12.75" customHeight="1" x14ac:dyDescent="0.15">
      <c r="I594" s="102"/>
      <c r="L594" s="108"/>
    </row>
    <row r="595" spans="9:12" ht="12.75" customHeight="1" x14ac:dyDescent="0.15">
      <c r="I595" s="102"/>
      <c r="L595" s="108"/>
    </row>
    <row r="596" spans="9:12" ht="12.75" customHeight="1" x14ac:dyDescent="0.15">
      <c r="I596" s="102"/>
      <c r="L596" s="108"/>
    </row>
    <row r="597" spans="9:12" ht="12.75" customHeight="1" x14ac:dyDescent="0.15">
      <c r="I597" s="102"/>
      <c r="L597" s="108"/>
    </row>
    <row r="598" spans="9:12" ht="12.75" customHeight="1" x14ac:dyDescent="0.15">
      <c r="I598" s="102"/>
      <c r="L598" s="108"/>
    </row>
    <row r="599" spans="9:12" ht="12.75" customHeight="1" x14ac:dyDescent="0.15">
      <c r="I599" s="102"/>
      <c r="L599" s="108"/>
    </row>
    <row r="600" spans="9:12" ht="12.75" customHeight="1" x14ac:dyDescent="0.15">
      <c r="I600" s="102"/>
      <c r="L600" s="108"/>
    </row>
    <row r="601" spans="9:12" ht="12.75" customHeight="1" x14ac:dyDescent="0.15">
      <c r="I601" s="102"/>
      <c r="L601" s="108"/>
    </row>
    <row r="602" spans="9:12" ht="12.75" customHeight="1" x14ac:dyDescent="0.15">
      <c r="I602" s="102"/>
      <c r="L602" s="108"/>
    </row>
    <row r="603" spans="9:12" ht="12.75" customHeight="1" x14ac:dyDescent="0.15">
      <c r="I603" s="102"/>
      <c r="L603" s="108"/>
    </row>
    <row r="604" spans="9:12" ht="12.75" customHeight="1" x14ac:dyDescent="0.15">
      <c r="I604" s="102"/>
      <c r="L604" s="108"/>
    </row>
    <row r="605" spans="9:12" ht="12.75" customHeight="1" x14ac:dyDescent="0.15">
      <c r="I605" s="102"/>
      <c r="L605" s="108"/>
    </row>
    <row r="606" spans="9:12" ht="12.75" customHeight="1" x14ac:dyDescent="0.15">
      <c r="I606" s="102"/>
      <c r="L606" s="108"/>
    </row>
    <row r="607" spans="9:12" ht="12.75" customHeight="1" x14ac:dyDescent="0.15">
      <c r="I607" s="102"/>
      <c r="L607" s="108"/>
    </row>
    <row r="608" spans="9:12" ht="12.75" customHeight="1" x14ac:dyDescent="0.15">
      <c r="I608" s="102"/>
      <c r="L608" s="108"/>
    </row>
    <row r="609" spans="9:12" ht="12.75" customHeight="1" x14ac:dyDescent="0.15">
      <c r="I609" s="102"/>
      <c r="L609" s="108"/>
    </row>
    <row r="610" spans="9:12" ht="12.75" customHeight="1" x14ac:dyDescent="0.15">
      <c r="I610" s="102"/>
      <c r="L610" s="108"/>
    </row>
    <row r="611" spans="9:12" ht="12.75" customHeight="1" x14ac:dyDescent="0.15">
      <c r="I611" s="102"/>
      <c r="L611" s="108"/>
    </row>
    <row r="612" spans="9:12" ht="12.75" customHeight="1" x14ac:dyDescent="0.15">
      <c r="I612" s="102"/>
      <c r="L612" s="108"/>
    </row>
    <row r="613" spans="9:12" ht="12.75" customHeight="1" x14ac:dyDescent="0.15">
      <c r="I613" s="102"/>
      <c r="L613" s="108"/>
    </row>
    <row r="614" spans="9:12" ht="12.75" customHeight="1" x14ac:dyDescent="0.15">
      <c r="I614" s="102"/>
      <c r="L614" s="108"/>
    </row>
    <row r="615" spans="9:12" ht="12.75" customHeight="1" x14ac:dyDescent="0.15">
      <c r="I615" s="102"/>
      <c r="L615" s="108"/>
    </row>
    <row r="616" spans="9:12" ht="12.75" customHeight="1" x14ac:dyDescent="0.15">
      <c r="I616" s="102"/>
      <c r="L616" s="108"/>
    </row>
    <row r="617" spans="9:12" ht="12.75" customHeight="1" x14ac:dyDescent="0.15">
      <c r="I617" s="102"/>
      <c r="L617" s="108"/>
    </row>
    <row r="618" spans="9:12" ht="12.75" customHeight="1" x14ac:dyDescent="0.15">
      <c r="I618" s="102"/>
      <c r="L618" s="108"/>
    </row>
    <row r="619" spans="9:12" ht="12.75" customHeight="1" x14ac:dyDescent="0.15">
      <c r="I619" s="102"/>
      <c r="L619" s="108"/>
    </row>
    <row r="620" spans="9:12" ht="12.75" customHeight="1" x14ac:dyDescent="0.15">
      <c r="I620" s="102"/>
      <c r="L620" s="108"/>
    </row>
    <row r="621" spans="9:12" ht="12.75" customHeight="1" x14ac:dyDescent="0.15">
      <c r="I621" s="102"/>
      <c r="L621" s="108"/>
    </row>
    <row r="622" spans="9:12" ht="12.75" customHeight="1" x14ac:dyDescent="0.15">
      <c r="I622" s="102"/>
      <c r="L622" s="108"/>
    </row>
    <row r="623" spans="9:12" ht="12.75" customHeight="1" x14ac:dyDescent="0.15">
      <c r="I623" s="102"/>
      <c r="L623" s="108"/>
    </row>
    <row r="624" spans="9:12" ht="12.75" customHeight="1" x14ac:dyDescent="0.15">
      <c r="I624" s="102"/>
      <c r="L624" s="108"/>
    </row>
    <row r="625" spans="9:12" ht="12.75" customHeight="1" x14ac:dyDescent="0.15">
      <c r="I625" s="102"/>
      <c r="L625" s="108"/>
    </row>
    <row r="626" spans="9:12" ht="12.75" customHeight="1" x14ac:dyDescent="0.15">
      <c r="I626" s="102"/>
      <c r="L626" s="108"/>
    </row>
    <row r="627" spans="9:12" ht="12.75" customHeight="1" x14ac:dyDescent="0.15">
      <c r="I627" s="102"/>
      <c r="L627" s="108"/>
    </row>
    <row r="628" spans="9:12" ht="12.75" customHeight="1" x14ac:dyDescent="0.15">
      <c r="I628" s="102"/>
      <c r="L628" s="108"/>
    </row>
    <row r="629" spans="9:12" ht="12.75" customHeight="1" x14ac:dyDescent="0.15">
      <c r="I629" s="102"/>
      <c r="L629" s="108"/>
    </row>
    <row r="630" spans="9:12" ht="12.75" customHeight="1" x14ac:dyDescent="0.15">
      <c r="I630" s="102"/>
      <c r="L630" s="108"/>
    </row>
    <row r="631" spans="9:12" ht="12.75" customHeight="1" x14ac:dyDescent="0.15">
      <c r="I631" s="102"/>
      <c r="L631" s="108"/>
    </row>
    <row r="632" spans="9:12" ht="12.75" customHeight="1" x14ac:dyDescent="0.15">
      <c r="I632" s="102"/>
      <c r="L632" s="108"/>
    </row>
    <row r="633" spans="9:12" ht="12.75" customHeight="1" x14ac:dyDescent="0.15">
      <c r="I633" s="102"/>
      <c r="L633" s="108"/>
    </row>
    <row r="634" spans="9:12" ht="12.75" customHeight="1" x14ac:dyDescent="0.15">
      <c r="I634" s="102"/>
      <c r="L634" s="108"/>
    </row>
    <row r="635" spans="9:12" ht="12.75" customHeight="1" x14ac:dyDescent="0.15">
      <c r="I635" s="102"/>
      <c r="L635" s="108"/>
    </row>
    <row r="636" spans="9:12" ht="12.75" customHeight="1" x14ac:dyDescent="0.15">
      <c r="I636" s="102"/>
      <c r="L636" s="108"/>
    </row>
    <row r="637" spans="9:12" ht="12.75" customHeight="1" x14ac:dyDescent="0.15">
      <c r="I637" s="102"/>
      <c r="L637" s="108"/>
    </row>
    <row r="638" spans="9:12" ht="12.75" customHeight="1" x14ac:dyDescent="0.15">
      <c r="I638" s="102"/>
      <c r="L638" s="108"/>
    </row>
    <row r="639" spans="9:12" ht="12.75" customHeight="1" x14ac:dyDescent="0.15">
      <c r="I639" s="102"/>
      <c r="L639" s="108"/>
    </row>
    <row r="640" spans="9:12" ht="12.75" customHeight="1" x14ac:dyDescent="0.15">
      <c r="I640" s="102"/>
      <c r="L640" s="108"/>
    </row>
    <row r="641" spans="9:12" ht="12.75" customHeight="1" x14ac:dyDescent="0.15">
      <c r="I641" s="102"/>
      <c r="L641" s="108"/>
    </row>
    <row r="642" spans="9:12" ht="12.75" customHeight="1" x14ac:dyDescent="0.15">
      <c r="I642" s="102"/>
      <c r="L642" s="108"/>
    </row>
    <row r="643" spans="9:12" ht="12.75" customHeight="1" x14ac:dyDescent="0.15">
      <c r="I643" s="102"/>
      <c r="L643" s="108"/>
    </row>
    <row r="644" spans="9:12" ht="12.75" customHeight="1" x14ac:dyDescent="0.15">
      <c r="I644" s="102"/>
      <c r="L644" s="108"/>
    </row>
    <row r="645" spans="9:12" ht="12.75" customHeight="1" x14ac:dyDescent="0.15">
      <c r="I645" s="102"/>
      <c r="L645" s="108"/>
    </row>
    <row r="646" spans="9:12" ht="12.75" customHeight="1" x14ac:dyDescent="0.15">
      <c r="I646" s="102"/>
      <c r="L646" s="108"/>
    </row>
    <row r="647" spans="9:12" ht="12.75" customHeight="1" x14ac:dyDescent="0.15">
      <c r="I647" s="102"/>
      <c r="L647" s="108"/>
    </row>
    <row r="648" spans="9:12" ht="12.75" customHeight="1" x14ac:dyDescent="0.15">
      <c r="I648" s="102"/>
      <c r="L648" s="108"/>
    </row>
    <row r="649" spans="9:12" ht="12.75" customHeight="1" x14ac:dyDescent="0.15">
      <c r="I649" s="102"/>
      <c r="L649" s="108"/>
    </row>
    <row r="650" spans="9:12" ht="12.75" customHeight="1" x14ac:dyDescent="0.15">
      <c r="I650" s="102"/>
      <c r="L650" s="108"/>
    </row>
    <row r="651" spans="9:12" ht="12.75" customHeight="1" x14ac:dyDescent="0.15">
      <c r="I651" s="102"/>
      <c r="L651" s="108"/>
    </row>
    <row r="652" spans="9:12" ht="12.75" customHeight="1" x14ac:dyDescent="0.15">
      <c r="I652" s="102"/>
      <c r="L652" s="108"/>
    </row>
    <row r="653" spans="9:12" ht="12.75" customHeight="1" x14ac:dyDescent="0.15">
      <c r="I653" s="102"/>
      <c r="L653" s="108"/>
    </row>
    <row r="654" spans="9:12" ht="12.75" customHeight="1" x14ac:dyDescent="0.15">
      <c r="I654" s="102"/>
      <c r="L654" s="108"/>
    </row>
    <row r="655" spans="9:12" ht="12.75" customHeight="1" x14ac:dyDescent="0.15">
      <c r="I655" s="102"/>
      <c r="L655" s="108"/>
    </row>
    <row r="656" spans="9:12" ht="12.75" customHeight="1" x14ac:dyDescent="0.15">
      <c r="I656" s="102"/>
      <c r="L656" s="108"/>
    </row>
    <row r="657" spans="9:12" ht="12.75" customHeight="1" x14ac:dyDescent="0.15">
      <c r="I657" s="102"/>
      <c r="L657" s="108"/>
    </row>
    <row r="658" spans="9:12" ht="12.75" customHeight="1" x14ac:dyDescent="0.15">
      <c r="I658" s="102"/>
      <c r="L658" s="108"/>
    </row>
    <row r="659" spans="9:12" ht="12.75" customHeight="1" x14ac:dyDescent="0.15">
      <c r="I659" s="102"/>
      <c r="L659" s="108"/>
    </row>
    <row r="660" spans="9:12" ht="12.75" customHeight="1" x14ac:dyDescent="0.15">
      <c r="I660" s="102"/>
      <c r="L660" s="108"/>
    </row>
    <row r="661" spans="9:12" ht="12.75" customHeight="1" x14ac:dyDescent="0.15">
      <c r="I661" s="102"/>
      <c r="L661" s="108"/>
    </row>
    <row r="662" spans="9:12" ht="12.75" customHeight="1" x14ac:dyDescent="0.15">
      <c r="I662" s="102"/>
      <c r="L662" s="108"/>
    </row>
    <row r="663" spans="9:12" ht="12.75" customHeight="1" x14ac:dyDescent="0.15">
      <c r="I663" s="102"/>
      <c r="L663" s="108"/>
    </row>
    <row r="664" spans="9:12" ht="12.75" customHeight="1" x14ac:dyDescent="0.15">
      <c r="I664" s="102"/>
      <c r="L664" s="108"/>
    </row>
    <row r="665" spans="9:12" ht="12.75" customHeight="1" x14ac:dyDescent="0.15">
      <c r="I665" s="102"/>
      <c r="L665" s="108"/>
    </row>
    <row r="666" spans="9:12" ht="12.75" customHeight="1" x14ac:dyDescent="0.15">
      <c r="I666" s="102"/>
      <c r="L666" s="108"/>
    </row>
    <row r="667" spans="9:12" ht="12.75" customHeight="1" x14ac:dyDescent="0.15">
      <c r="I667" s="102"/>
      <c r="L667" s="108"/>
    </row>
    <row r="668" spans="9:12" ht="12.75" customHeight="1" x14ac:dyDescent="0.15">
      <c r="I668" s="102"/>
      <c r="L668" s="108"/>
    </row>
    <row r="669" spans="9:12" ht="12.75" customHeight="1" x14ac:dyDescent="0.15">
      <c r="I669" s="102"/>
      <c r="L669" s="108"/>
    </row>
    <row r="670" spans="9:12" ht="12.75" customHeight="1" x14ac:dyDescent="0.15">
      <c r="I670" s="102"/>
      <c r="L670" s="108"/>
    </row>
    <row r="671" spans="9:12" ht="12.75" customHeight="1" x14ac:dyDescent="0.15">
      <c r="I671" s="102"/>
      <c r="L671" s="108"/>
    </row>
    <row r="672" spans="9:12" ht="12.75" customHeight="1" x14ac:dyDescent="0.15">
      <c r="I672" s="102"/>
      <c r="L672" s="108"/>
    </row>
    <row r="673" spans="9:12" ht="12.75" customHeight="1" x14ac:dyDescent="0.15">
      <c r="I673" s="102"/>
      <c r="L673" s="108"/>
    </row>
    <row r="674" spans="9:12" ht="12.75" customHeight="1" x14ac:dyDescent="0.15">
      <c r="I674" s="102"/>
      <c r="L674" s="108"/>
    </row>
    <row r="675" spans="9:12" ht="12.75" customHeight="1" x14ac:dyDescent="0.15">
      <c r="I675" s="102"/>
      <c r="L675" s="108"/>
    </row>
    <row r="676" spans="9:12" ht="12.75" customHeight="1" x14ac:dyDescent="0.15">
      <c r="I676" s="102"/>
      <c r="L676" s="108"/>
    </row>
    <row r="677" spans="9:12" ht="12.75" customHeight="1" x14ac:dyDescent="0.15">
      <c r="I677" s="102"/>
      <c r="L677" s="108"/>
    </row>
    <row r="678" spans="9:12" ht="12.75" customHeight="1" x14ac:dyDescent="0.15">
      <c r="I678" s="102"/>
      <c r="L678" s="108"/>
    </row>
    <row r="679" spans="9:12" ht="12.75" customHeight="1" x14ac:dyDescent="0.15">
      <c r="I679" s="102"/>
      <c r="L679" s="108"/>
    </row>
    <row r="680" spans="9:12" ht="12.75" customHeight="1" x14ac:dyDescent="0.15">
      <c r="I680" s="102"/>
      <c r="L680" s="108"/>
    </row>
    <row r="681" spans="9:12" ht="12.75" customHeight="1" x14ac:dyDescent="0.15">
      <c r="I681" s="102"/>
      <c r="L681" s="108"/>
    </row>
    <row r="682" spans="9:12" ht="12.75" customHeight="1" x14ac:dyDescent="0.15">
      <c r="I682" s="102"/>
      <c r="L682" s="108"/>
    </row>
    <row r="683" spans="9:12" ht="12.75" customHeight="1" x14ac:dyDescent="0.15">
      <c r="I683" s="102"/>
      <c r="L683" s="108"/>
    </row>
    <row r="684" spans="9:12" ht="12.75" customHeight="1" x14ac:dyDescent="0.15">
      <c r="I684" s="102"/>
      <c r="L684" s="108"/>
    </row>
    <row r="685" spans="9:12" ht="12.75" customHeight="1" x14ac:dyDescent="0.15">
      <c r="I685" s="102"/>
      <c r="L685" s="108"/>
    </row>
    <row r="686" spans="9:12" ht="12.75" customHeight="1" x14ac:dyDescent="0.15">
      <c r="I686" s="102"/>
      <c r="L686" s="108"/>
    </row>
    <row r="687" spans="9:12" ht="12.75" customHeight="1" x14ac:dyDescent="0.15">
      <c r="I687" s="102"/>
      <c r="L687" s="108"/>
    </row>
    <row r="688" spans="9:12" ht="12.75" customHeight="1" x14ac:dyDescent="0.15">
      <c r="I688" s="102"/>
      <c r="L688" s="108"/>
    </row>
    <row r="689" spans="9:12" ht="12.75" customHeight="1" x14ac:dyDescent="0.15">
      <c r="I689" s="102"/>
      <c r="L689" s="108"/>
    </row>
    <row r="690" spans="9:12" ht="12.75" customHeight="1" x14ac:dyDescent="0.15">
      <c r="I690" s="102"/>
      <c r="L690" s="108"/>
    </row>
    <row r="691" spans="9:12" ht="12.75" customHeight="1" x14ac:dyDescent="0.15">
      <c r="I691" s="102"/>
      <c r="L691" s="108"/>
    </row>
    <row r="692" spans="9:12" ht="12.75" customHeight="1" x14ac:dyDescent="0.15">
      <c r="I692" s="102"/>
      <c r="L692" s="108"/>
    </row>
    <row r="693" spans="9:12" ht="12.75" customHeight="1" x14ac:dyDescent="0.15">
      <c r="I693" s="102"/>
      <c r="L693" s="108"/>
    </row>
    <row r="694" spans="9:12" ht="12.75" customHeight="1" x14ac:dyDescent="0.15">
      <c r="I694" s="102"/>
      <c r="L694" s="108"/>
    </row>
    <row r="695" spans="9:12" ht="12.75" customHeight="1" x14ac:dyDescent="0.15">
      <c r="I695" s="102"/>
      <c r="L695" s="108"/>
    </row>
    <row r="696" spans="9:12" ht="12.75" customHeight="1" x14ac:dyDescent="0.15">
      <c r="I696" s="102"/>
      <c r="L696" s="108"/>
    </row>
    <row r="697" spans="9:12" ht="12.75" customHeight="1" x14ac:dyDescent="0.15">
      <c r="I697" s="102"/>
      <c r="L697" s="108"/>
    </row>
    <row r="698" spans="9:12" ht="12.75" customHeight="1" x14ac:dyDescent="0.15">
      <c r="I698" s="102"/>
      <c r="L698" s="108"/>
    </row>
    <row r="699" spans="9:12" ht="12.75" customHeight="1" x14ac:dyDescent="0.15">
      <c r="I699" s="102"/>
      <c r="L699" s="108"/>
    </row>
    <row r="700" spans="9:12" ht="12.75" customHeight="1" x14ac:dyDescent="0.15">
      <c r="I700" s="102"/>
      <c r="L700" s="108"/>
    </row>
    <row r="701" spans="9:12" ht="12.75" customHeight="1" x14ac:dyDescent="0.15">
      <c r="I701" s="102"/>
      <c r="L701" s="108"/>
    </row>
    <row r="702" spans="9:12" ht="12.75" customHeight="1" x14ac:dyDescent="0.15">
      <c r="I702" s="102"/>
      <c r="L702" s="108"/>
    </row>
    <row r="703" spans="9:12" ht="12.75" customHeight="1" x14ac:dyDescent="0.15">
      <c r="I703" s="102"/>
      <c r="L703" s="108"/>
    </row>
    <row r="704" spans="9:12" ht="12.75" customHeight="1" x14ac:dyDescent="0.15">
      <c r="I704" s="102"/>
      <c r="L704" s="108"/>
    </row>
    <row r="705" spans="9:12" ht="12.75" customHeight="1" x14ac:dyDescent="0.15">
      <c r="I705" s="102"/>
      <c r="L705" s="108"/>
    </row>
    <row r="706" spans="9:12" ht="12.75" customHeight="1" x14ac:dyDescent="0.15">
      <c r="I706" s="102"/>
      <c r="L706" s="108"/>
    </row>
    <row r="707" spans="9:12" ht="12.75" customHeight="1" x14ac:dyDescent="0.15">
      <c r="I707" s="102"/>
      <c r="L707" s="108"/>
    </row>
    <row r="708" spans="9:12" ht="12.75" customHeight="1" x14ac:dyDescent="0.15">
      <c r="I708" s="102"/>
      <c r="L708" s="108"/>
    </row>
    <row r="709" spans="9:12" ht="12.75" customHeight="1" x14ac:dyDescent="0.15">
      <c r="I709" s="102"/>
      <c r="L709" s="108"/>
    </row>
    <row r="710" spans="9:12" ht="12.75" customHeight="1" x14ac:dyDescent="0.15">
      <c r="I710" s="102"/>
      <c r="L710" s="108"/>
    </row>
    <row r="711" spans="9:12" ht="12.75" customHeight="1" x14ac:dyDescent="0.15">
      <c r="I711" s="102"/>
      <c r="L711" s="108"/>
    </row>
    <row r="712" spans="9:12" ht="12.75" customHeight="1" x14ac:dyDescent="0.15">
      <c r="I712" s="102"/>
      <c r="L712" s="108"/>
    </row>
    <row r="713" spans="9:12" ht="12.75" customHeight="1" x14ac:dyDescent="0.15">
      <c r="I713" s="102"/>
      <c r="L713" s="108"/>
    </row>
    <row r="714" spans="9:12" ht="12.75" customHeight="1" x14ac:dyDescent="0.15">
      <c r="I714" s="102"/>
      <c r="L714" s="108"/>
    </row>
    <row r="715" spans="9:12" ht="12.75" customHeight="1" x14ac:dyDescent="0.15">
      <c r="I715" s="102"/>
      <c r="L715" s="108"/>
    </row>
    <row r="716" spans="9:12" ht="12.75" customHeight="1" x14ac:dyDescent="0.15">
      <c r="I716" s="102"/>
      <c r="L716" s="108"/>
    </row>
    <row r="717" spans="9:12" ht="12.75" customHeight="1" x14ac:dyDescent="0.15">
      <c r="I717" s="102"/>
      <c r="L717" s="108"/>
    </row>
    <row r="718" spans="9:12" ht="12.75" customHeight="1" x14ac:dyDescent="0.15">
      <c r="I718" s="102"/>
      <c r="L718" s="108"/>
    </row>
    <row r="719" spans="9:12" ht="12.75" customHeight="1" x14ac:dyDescent="0.15">
      <c r="I719" s="102"/>
      <c r="L719" s="108"/>
    </row>
    <row r="720" spans="9:12" ht="12.75" customHeight="1" x14ac:dyDescent="0.15">
      <c r="I720" s="102"/>
      <c r="L720" s="108"/>
    </row>
    <row r="721" spans="9:12" ht="12.75" customHeight="1" x14ac:dyDescent="0.15">
      <c r="I721" s="102"/>
      <c r="L721" s="108"/>
    </row>
    <row r="722" spans="9:12" ht="12.75" customHeight="1" x14ac:dyDescent="0.15">
      <c r="I722" s="102"/>
      <c r="L722" s="108"/>
    </row>
    <row r="723" spans="9:12" ht="12.75" customHeight="1" x14ac:dyDescent="0.15">
      <c r="I723" s="102"/>
      <c r="L723" s="108"/>
    </row>
    <row r="724" spans="9:12" ht="12.75" customHeight="1" x14ac:dyDescent="0.15">
      <c r="I724" s="102"/>
      <c r="L724" s="108"/>
    </row>
    <row r="725" spans="9:12" ht="12.75" customHeight="1" x14ac:dyDescent="0.15">
      <c r="I725" s="102"/>
      <c r="L725" s="108"/>
    </row>
    <row r="726" spans="9:12" ht="12.75" customHeight="1" x14ac:dyDescent="0.15">
      <c r="I726" s="102"/>
      <c r="L726" s="108"/>
    </row>
    <row r="727" spans="9:12" ht="12.75" customHeight="1" x14ac:dyDescent="0.15">
      <c r="I727" s="102"/>
      <c r="L727" s="108"/>
    </row>
    <row r="728" spans="9:12" ht="12.75" customHeight="1" x14ac:dyDescent="0.15">
      <c r="I728" s="102"/>
      <c r="L728" s="108"/>
    </row>
    <row r="729" spans="9:12" ht="12.75" customHeight="1" x14ac:dyDescent="0.15">
      <c r="I729" s="102"/>
      <c r="L729" s="108"/>
    </row>
    <row r="730" spans="9:12" ht="12.75" customHeight="1" x14ac:dyDescent="0.15">
      <c r="I730" s="102"/>
      <c r="L730" s="108"/>
    </row>
    <row r="731" spans="9:12" ht="12.75" customHeight="1" x14ac:dyDescent="0.15">
      <c r="I731" s="102"/>
      <c r="L731" s="108"/>
    </row>
    <row r="732" spans="9:12" ht="12.75" customHeight="1" x14ac:dyDescent="0.15">
      <c r="I732" s="102"/>
      <c r="L732" s="108"/>
    </row>
    <row r="733" spans="9:12" ht="12.75" customHeight="1" x14ac:dyDescent="0.15">
      <c r="I733" s="102"/>
      <c r="L733" s="108"/>
    </row>
    <row r="734" spans="9:12" ht="12.75" customHeight="1" x14ac:dyDescent="0.15">
      <c r="I734" s="102"/>
      <c r="L734" s="108"/>
    </row>
    <row r="735" spans="9:12" ht="12.75" customHeight="1" x14ac:dyDescent="0.15">
      <c r="I735" s="102"/>
      <c r="L735" s="108"/>
    </row>
    <row r="736" spans="9:12" ht="12.75" customHeight="1" x14ac:dyDescent="0.15">
      <c r="I736" s="102"/>
      <c r="L736" s="108"/>
    </row>
    <row r="737" spans="9:12" ht="12.75" customHeight="1" x14ac:dyDescent="0.15">
      <c r="I737" s="102"/>
      <c r="L737" s="108"/>
    </row>
    <row r="738" spans="9:12" ht="12.75" customHeight="1" x14ac:dyDescent="0.15">
      <c r="I738" s="102"/>
      <c r="L738" s="108"/>
    </row>
    <row r="739" spans="9:12" ht="12.75" customHeight="1" x14ac:dyDescent="0.15">
      <c r="I739" s="102"/>
      <c r="L739" s="108"/>
    </row>
    <row r="740" spans="9:12" ht="12.75" customHeight="1" x14ac:dyDescent="0.15">
      <c r="I740" s="102"/>
      <c r="L740" s="108"/>
    </row>
    <row r="741" spans="9:12" ht="12.75" customHeight="1" x14ac:dyDescent="0.15">
      <c r="I741" s="102"/>
      <c r="L741" s="108"/>
    </row>
    <row r="742" spans="9:12" ht="12.75" customHeight="1" x14ac:dyDescent="0.15">
      <c r="I742" s="102"/>
      <c r="L742" s="108"/>
    </row>
    <row r="743" spans="9:12" ht="12.75" customHeight="1" x14ac:dyDescent="0.15">
      <c r="I743" s="102"/>
      <c r="L743" s="108"/>
    </row>
    <row r="744" spans="9:12" ht="12.75" customHeight="1" x14ac:dyDescent="0.15">
      <c r="I744" s="102"/>
      <c r="L744" s="108"/>
    </row>
    <row r="745" spans="9:12" ht="12.75" customHeight="1" x14ac:dyDescent="0.15">
      <c r="I745" s="102"/>
      <c r="L745" s="108"/>
    </row>
    <row r="746" spans="9:12" ht="12.75" customHeight="1" x14ac:dyDescent="0.15">
      <c r="I746" s="102"/>
      <c r="L746" s="108"/>
    </row>
    <row r="747" spans="9:12" ht="12.75" customHeight="1" x14ac:dyDescent="0.15">
      <c r="I747" s="102"/>
      <c r="L747" s="108"/>
    </row>
    <row r="748" spans="9:12" ht="12.75" customHeight="1" x14ac:dyDescent="0.15">
      <c r="I748" s="102"/>
      <c r="L748" s="108"/>
    </row>
    <row r="749" spans="9:12" ht="12.75" customHeight="1" x14ac:dyDescent="0.15">
      <c r="I749" s="102"/>
      <c r="L749" s="108"/>
    </row>
    <row r="750" spans="9:12" ht="12.75" customHeight="1" x14ac:dyDescent="0.15">
      <c r="I750" s="102"/>
      <c r="L750" s="108"/>
    </row>
    <row r="751" spans="9:12" ht="12.75" customHeight="1" x14ac:dyDescent="0.15">
      <c r="I751" s="102"/>
      <c r="L751" s="108"/>
    </row>
    <row r="752" spans="9:12" ht="12.75" customHeight="1" x14ac:dyDescent="0.15">
      <c r="I752" s="102"/>
      <c r="L752" s="108"/>
    </row>
    <row r="753" spans="9:12" ht="12.75" customHeight="1" x14ac:dyDescent="0.15">
      <c r="I753" s="102"/>
      <c r="L753" s="108"/>
    </row>
    <row r="754" spans="9:12" ht="12.75" customHeight="1" x14ac:dyDescent="0.15">
      <c r="I754" s="102"/>
      <c r="L754" s="108"/>
    </row>
    <row r="755" spans="9:12" ht="12.75" customHeight="1" x14ac:dyDescent="0.15">
      <c r="I755" s="102"/>
      <c r="L755" s="108"/>
    </row>
    <row r="756" spans="9:12" ht="12.75" customHeight="1" x14ac:dyDescent="0.15">
      <c r="I756" s="102"/>
      <c r="L756" s="108"/>
    </row>
    <row r="757" spans="9:12" ht="12.75" customHeight="1" x14ac:dyDescent="0.15">
      <c r="I757" s="102"/>
      <c r="L757" s="108"/>
    </row>
    <row r="758" spans="9:12" ht="12.75" customHeight="1" x14ac:dyDescent="0.15">
      <c r="I758" s="102"/>
      <c r="L758" s="108"/>
    </row>
    <row r="759" spans="9:12" ht="12.75" customHeight="1" x14ac:dyDescent="0.15">
      <c r="I759" s="102"/>
      <c r="L759" s="108"/>
    </row>
    <row r="760" spans="9:12" ht="12.75" customHeight="1" x14ac:dyDescent="0.15">
      <c r="I760" s="102"/>
      <c r="L760" s="108"/>
    </row>
    <row r="761" spans="9:12" ht="12.75" customHeight="1" x14ac:dyDescent="0.15">
      <c r="I761" s="102"/>
      <c r="L761" s="108"/>
    </row>
    <row r="762" spans="9:12" ht="12.75" customHeight="1" x14ac:dyDescent="0.15">
      <c r="I762" s="102"/>
      <c r="L762" s="108"/>
    </row>
    <row r="763" spans="9:12" ht="12.75" customHeight="1" x14ac:dyDescent="0.15">
      <c r="I763" s="102"/>
      <c r="L763" s="108"/>
    </row>
    <row r="764" spans="9:12" ht="12.75" customHeight="1" x14ac:dyDescent="0.15">
      <c r="I764" s="102"/>
      <c r="L764" s="108"/>
    </row>
    <row r="765" spans="9:12" ht="12.75" customHeight="1" x14ac:dyDescent="0.15">
      <c r="I765" s="102"/>
      <c r="L765" s="108"/>
    </row>
    <row r="766" spans="9:12" ht="12.75" customHeight="1" x14ac:dyDescent="0.15">
      <c r="I766" s="102"/>
      <c r="L766" s="108"/>
    </row>
    <row r="767" spans="9:12" ht="12.75" customHeight="1" x14ac:dyDescent="0.15">
      <c r="I767" s="102"/>
      <c r="L767" s="108"/>
    </row>
    <row r="768" spans="9:12" ht="12.75" customHeight="1" x14ac:dyDescent="0.15">
      <c r="I768" s="102"/>
      <c r="L768" s="108"/>
    </row>
    <row r="769" spans="9:12" ht="12.75" customHeight="1" x14ac:dyDescent="0.15">
      <c r="I769" s="102"/>
      <c r="L769" s="108"/>
    </row>
    <row r="770" spans="9:12" ht="12.75" customHeight="1" x14ac:dyDescent="0.15">
      <c r="I770" s="102"/>
      <c r="L770" s="108"/>
    </row>
    <row r="771" spans="9:12" ht="12.75" customHeight="1" x14ac:dyDescent="0.15">
      <c r="I771" s="102"/>
      <c r="L771" s="108"/>
    </row>
    <row r="772" spans="9:12" ht="12.75" customHeight="1" x14ac:dyDescent="0.15">
      <c r="I772" s="102"/>
      <c r="L772" s="108"/>
    </row>
    <row r="773" spans="9:12" ht="12.75" customHeight="1" x14ac:dyDescent="0.15">
      <c r="I773" s="102"/>
      <c r="L773" s="108"/>
    </row>
    <row r="774" spans="9:12" ht="12.75" customHeight="1" x14ac:dyDescent="0.15">
      <c r="I774" s="102"/>
      <c r="L774" s="108"/>
    </row>
    <row r="775" spans="9:12" ht="12.75" customHeight="1" x14ac:dyDescent="0.15">
      <c r="I775" s="102"/>
      <c r="L775" s="108"/>
    </row>
    <row r="776" spans="9:12" ht="12.75" customHeight="1" x14ac:dyDescent="0.15">
      <c r="I776" s="102"/>
      <c r="L776" s="108"/>
    </row>
    <row r="777" spans="9:12" ht="12.75" customHeight="1" x14ac:dyDescent="0.15">
      <c r="I777" s="102"/>
      <c r="L777" s="108"/>
    </row>
    <row r="778" spans="9:12" ht="12.75" customHeight="1" x14ac:dyDescent="0.15">
      <c r="I778" s="102"/>
      <c r="L778" s="108"/>
    </row>
    <row r="779" spans="9:12" ht="12.75" customHeight="1" x14ac:dyDescent="0.15">
      <c r="I779" s="102"/>
      <c r="L779" s="108"/>
    </row>
    <row r="780" spans="9:12" ht="12.75" customHeight="1" x14ac:dyDescent="0.15">
      <c r="I780" s="102"/>
      <c r="L780" s="108"/>
    </row>
    <row r="781" spans="9:12" ht="12.75" customHeight="1" x14ac:dyDescent="0.15">
      <c r="I781" s="102"/>
      <c r="L781" s="108"/>
    </row>
    <row r="782" spans="9:12" ht="12.75" customHeight="1" x14ac:dyDescent="0.15">
      <c r="I782" s="102"/>
      <c r="L782" s="108"/>
    </row>
    <row r="783" spans="9:12" ht="12.75" customHeight="1" x14ac:dyDescent="0.15">
      <c r="I783" s="102"/>
      <c r="L783" s="108"/>
    </row>
    <row r="784" spans="9:12" ht="12.75" customHeight="1" x14ac:dyDescent="0.15">
      <c r="I784" s="102"/>
      <c r="L784" s="108"/>
    </row>
    <row r="785" spans="9:12" ht="12.75" customHeight="1" x14ac:dyDescent="0.15">
      <c r="I785" s="102"/>
      <c r="L785" s="108"/>
    </row>
    <row r="786" spans="9:12" ht="12.75" customHeight="1" x14ac:dyDescent="0.15">
      <c r="I786" s="102"/>
      <c r="L786" s="108"/>
    </row>
    <row r="787" spans="9:12" ht="12.75" customHeight="1" x14ac:dyDescent="0.15">
      <c r="I787" s="102"/>
      <c r="L787" s="108"/>
    </row>
    <row r="788" spans="9:12" ht="12.75" customHeight="1" x14ac:dyDescent="0.15">
      <c r="I788" s="102"/>
      <c r="L788" s="108"/>
    </row>
    <row r="789" spans="9:12" ht="12.75" customHeight="1" x14ac:dyDescent="0.15">
      <c r="I789" s="102"/>
      <c r="L789" s="108"/>
    </row>
    <row r="790" spans="9:12" ht="12.75" customHeight="1" x14ac:dyDescent="0.15">
      <c r="I790" s="102"/>
      <c r="L790" s="108"/>
    </row>
    <row r="791" spans="9:12" ht="12.75" customHeight="1" x14ac:dyDescent="0.15">
      <c r="I791" s="102"/>
      <c r="L791" s="108"/>
    </row>
    <row r="792" spans="9:12" ht="12.75" customHeight="1" x14ac:dyDescent="0.15">
      <c r="I792" s="102"/>
      <c r="L792" s="108"/>
    </row>
    <row r="793" spans="9:12" ht="12.75" customHeight="1" x14ac:dyDescent="0.15">
      <c r="I793" s="102"/>
      <c r="L793" s="108"/>
    </row>
    <row r="794" spans="9:12" ht="12.75" customHeight="1" x14ac:dyDescent="0.15">
      <c r="I794" s="102"/>
      <c r="L794" s="108"/>
    </row>
    <row r="795" spans="9:12" ht="12.75" customHeight="1" x14ac:dyDescent="0.15">
      <c r="I795" s="102"/>
      <c r="L795" s="108"/>
    </row>
    <row r="796" spans="9:12" ht="12.75" customHeight="1" x14ac:dyDescent="0.15">
      <c r="I796" s="102"/>
      <c r="L796" s="108"/>
    </row>
    <row r="797" spans="9:12" ht="12.75" customHeight="1" x14ac:dyDescent="0.15">
      <c r="I797" s="102"/>
      <c r="L797" s="108"/>
    </row>
    <row r="798" spans="9:12" ht="12.75" customHeight="1" x14ac:dyDescent="0.15">
      <c r="I798" s="102"/>
      <c r="L798" s="108"/>
    </row>
    <row r="799" spans="9:12" ht="12.75" customHeight="1" x14ac:dyDescent="0.15">
      <c r="I799" s="102"/>
      <c r="L799" s="108"/>
    </row>
    <row r="800" spans="9:12" ht="12.75" customHeight="1" x14ac:dyDescent="0.15">
      <c r="I800" s="102"/>
      <c r="L800" s="108"/>
    </row>
    <row r="801" spans="9:12" ht="12.75" customHeight="1" x14ac:dyDescent="0.15">
      <c r="I801" s="102"/>
      <c r="L801" s="108"/>
    </row>
    <row r="802" spans="9:12" ht="12.75" customHeight="1" x14ac:dyDescent="0.15">
      <c r="I802" s="102"/>
      <c r="L802" s="108"/>
    </row>
    <row r="803" spans="9:12" ht="12.75" customHeight="1" x14ac:dyDescent="0.15">
      <c r="I803" s="102"/>
      <c r="L803" s="108"/>
    </row>
    <row r="804" spans="9:12" ht="12.75" customHeight="1" x14ac:dyDescent="0.15">
      <c r="I804" s="102"/>
      <c r="L804" s="108"/>
    </row>
    <row r="805" spans="9:12" ht="12.75" customHeight="1" x14ac:dyDescent="0.15">
      <c r="I805" s="102"/>
      <c r="L805" s="108"/>
    </row>
    <row r="806" spans="9:12" ht="12.75" customHeight="1" x14ac:dyDescent="0.15">
      <c r="I806" s="102"/>
      <c r="L806" s="108"/>
    </row>
    <row r="807" spans="9:12" ht="12.75" customHeight="1" x14ac:dyDescent="0.15">
      <c r="I807" s="102"/>
      <c r="L807" s="108"/>
    </row>
    <row r="808" spans="9:12" ht="12.75" customHeight="1" x14ac:dyDescent="0.15">
      <c r="I808" s="102"/>
      <c r="L808" s="108"/>
    </row>
    <row r="809" spans="9:12" ht="12.75" customHeight="1" x14ac:dyDescent="0.15">
      <c r="I809" s="102"/>
      <c r="L809" s="108"/>
    </row>
    <row r="810" spans="9:12" ht="12.75" customHeight="1" x14ac:dyDescent="0.15">
      <c r="I810" s="102"/>
      <c r="L810" s="108"/>
    </row>
    <row r="811" spans="9:12" ht="12.75" customHeight="1" x14ac:dyDescent="0.15">
      <c r="I811" s="102"/>
      <c r="L811" s="108"/>
    </row>
    <row r="812" spans="9:12" ht="12.75" customHeight="1" x14ac:dyDescent="0.15">
      <c r="I812" s="102"/>
      <c r="L812" s="108"/>
    </row>
    <row r="813" spans="9:12" ht="12.75" customHeight="1" x14ac:dyDescent="0.15">
      <c r="I813" s="102"/>
      <c r="L813" s="108"/>
    </row>
    <row r="814" spans="9:12" ht="12.75" customHeight="1" x14ac:dyDescent="0.15">
      <c r="I814" s="102"/>
      <c r="L814" s="108"/>
    </row>
    <row r="815" spans="9:12" ht="12.75" customHeight="1" x14ac:dyDescent="0.15">
      <c r="I815" s="102"/>
      <c r="L815" s="108"/>
    </row>
    <row r="816" spans="9:12" ht="12.75" customHeight="1" x14ac:dyDescent="0.15">
      <c r="I816" s="102"/>
      <c r="L816" s="108"/>
    </row>
    <row r="817" spans="9:12" ht="12.75" customHeight="1" x14ac:dyDescent="0.15">
      <c r="I817" s="102"/>
      <c r="L817" s="108"/>
    </row>
    <row r="818" spans="9:12" ht="12.75" customHeight="1" x14ac:dyDescent="0.15">
      <c r="I818" s="102"/>
      <c r="L818" s="108"/>
    </row>
    <row r="819" spans="9:12" ht="12.75" customHeight="1" x14ac:dyDescent="0.15">
      <c r="I819" s="102"/>
      <c r="L819" s="108"/>
    </row>
    <row r="820" spans="9:12" ht="12.75" customHeight="1" x14ac:dyDescent="0.15">
      <c r="I820" s="102"/>
      <c r="L820" s="108"/>
    </row>
    <row r="821" spans="9:12" ht="12.75" customHeight="1" x14ac:dyDescent="0.15">
      <c r="I821" s="102"/>
      <c r="L821" s="108"/>
    </row>
    <row r="822" spans="9:12" ht="12.75" customHeight="1" x14ac:dyDescent="0.15">
      <c r="I822" s="102"/>
      <c r="L822" s="108"/>
    </row>
    <row r="823" spans="9:12" ht="12.75" customHeight="1" x14ac:dyDescent="0.15">
      <c r="I823" s="102"/>
      <c r="L823" s="108"/>
    </row>
    <row r="824" spans="9:12" ht="12.75" customHeight="1" x14ac:dyDescent="0.15">
      <c r="I824" s="102"/>
      <c r="L824" s="108"/>
    </row>
    <row r="825" spans="9:12" ht="12.75" customHeight="1" x14ac:dyDescent="0.15">
      <c r="I825" s="102"/>
      <c r="L825" s="108"/>
    </row>
    <row r="826" spans="9:12" ht="12.75" customHeight="1" x14ac:dyDescent="0.15">
      <c r="I826" s="102"/>
      <c r="L826" s="108"/>
    </row>
    <row r="827" spans="9:12" ht="12.75" customHeight="1" x14ac:dyDescent="0.15">
      <c r="I827" s="102"/>
      <c r="L827" s="108"/>
    </row>
    <row r="828" spans="9:12" ht="12.75" customHeight="1" x14ac:dyDescent="0.15">
      <c r="I828" s="102"/>
      <c r="L828" s="108"/>
    </row>
    <row r="829" spans="9:12" ht="12.75" customHeight="1" x14ac:dyDescent="0.15">
      <c r="I829" s="102"/>
      <c r="L829" s="108"/>
    </row>
    <row r="830" spans="9:12" ht="12.75" customHeight="1" x14ac:dyDescent="0.15">
      <c r="I830" s="102"/>
      <c r="L830" s="108"/>
    </row>
    <row r="831" spans="9:12" ht="12.75" customHeight="1" x14ac:dyDescent="0.15">
      <c r="I831" s="102"/>
      <c r="L831" s="108"/>
    </row>
    <row r="832" spans="9:12" ht="12.75" customHeight="1" x14ac:dyDescent="0.15">
      <c r="I832" s="102"/>
      <c r="L832" s="108"/>
    </row>
    <row r="833" spans="9:12" ht="12.75" customHeight="1" x14ac:dyDescent="0.15">
      <c r="I833" s="102"/>
      <c r="L833" s="108"/>
    </row>
    <row r="834" spans="9:12" ht="12.75" customHeight="1" x14ac:dyDescent="0.15">
      <c r="I834" s="102"/>
      <c r="L834" s="108"/>
    </row>
    <row r="835" spans="9:12" ht="12.75" customHeight="1" x14ac:dyDescent="0.15">
      <c r="I835" s="102"/>
      <c r="L835" s="108"/>
    </row>
    <row r="836" spans="9:12" ht="12.75" customHeight="1" x14ac:dyDescent="0.15">
      <c r="I836" s="102"/>
      <c r="L836" s="108"/>
    </row>
    <row r="837" spans="9:12" ht="12.75" customHeight="1" x14ac:dyDescent="0.15">
      <c r="I837" s="102"/>
      <c r="L837" s="108"/>
    </row>
    <row r="838" spans="9:12" ht="12.75" customHeight="1" x14ac:dyDescent="0.15">
      <c r="I838" s="102"/>
      <c r="L838" s="108"/>
    </row>
    <row r="839" spans="9:12" ht="12.75" customHeight="1" x14ac:dyDescent="0.15">
      <c r="I839" s="102"/>
      <c r="L839" s="108"/>
    </row>
    <row r="840" spans="9:12" ht="12.75" customHeight="1" x14ac:dyDescent="0.15">
      <c r="I840" s="102"/>
      <c r="L840" s="108"/>
    </row>
    <row r="841" spans="9:12" ht="12.75" customHeight="1" x14ac:dyDescent="0.15">
      <c r="I841" s="102"/>
      <c r="L841" s="108"/>
    </row>
    <row r="842" spans="9:12" ht="12.75" customHeight="1" x14ac:dyDescent="0.15">
      <c r="I842" s="102"/>
      <c r="L842" s="108"/>
    </row>
    <row r="843" spans="9:12" ht="12.75" customHeight="1" x14ac:dyDescent="0.15">
      <c r="I843" s="102"/>
      <c r="L843" s="108"/>
    </row>
    <row r="844" spans="9:12" ht="12.75" customHeight="1" x14ac:dyDescent="0.15">
      <c r="I844" s="102"/>
      <c r="L844" s="108"/>
    </row>
    <row r="845" spans="9:12" ht="12.75" customHeight="1" x14ac:dyDescent="0.15">
      <c r="I845" s="102"/>
      <c r="L845" s="108"/>
    </row>
    <row r="846" spans="9:12" ht="12.75" customHeight="1" x14ac:dyDescent="0.15">
      <c r="I846" s="102"/>
      <c r="L846" s="108"/>
    </row>
    <row r="847" spans="9:12" ht="12.75" customHeight="1" x14ac:dyDescent="0.15">
      <c r="I847" s="102"/>
      <c r="L847" s="108"/>
    </row>
    <row r="848" spans="9:12" ht="12.75" customHeight="1" x14ac:dyDescent="0.15">
      <c r="I848" s="102"/>
      <c r="L848" s="108"/>
    </row>
    <row r="849" spans="9:12" ht="12.75" customHeight="1" x14ac:dyDescent="0.15">
      <c r="I849" s="102"/>
      <c r="L849" s="108"/>
    </row>
    <row r="850" spans="9:12" ht="12.75" customHeight="1" x14ac:dyDescent="0.15">
      <c r="I850" s="102"/>
      <c r="L850" s="108"/>
    </row>
    <row r="851" spans="9:12" ht="12.75" customHeight="1" x14ac:dyDescent="0.15">
      <c r="I851" s="102"/>
      <c r="L851" s="108"/>
    </row>
    <row r="852" spans="9:12" ht="12.75" customHeight="1" x14ac:dyDescent="0.15">
      <c r="I852" s="102"/>
      <c r="L852" s="108"/>
    </row>
    <row r="853" spans="9:12" ht="12.75" customHeight="1" x14ac:dyDescent="0.15">
      <c r="I853" s="102"/>
      <c r="L853" s="108"/>
    </row>
    <row r="854" spans="9:12" ht="12.75" customHeight="1" x14ac:dyDescent="0.15">
      <c r="I854" s="102"/>
      <c r="L854" s="108"/>
    </row>
    <row r="855" spans="9:12" ht="12.75" customHeight="1" x14ac:dyDescent="0.15">
      <c r="I855" s="102"/>
      <c r="L855" s="108"/>
    </row>
    <row r="856" spans="9:12" ht="12.75" customHeight="1" x14ac:dyDescent="0.15">
      <c r="I856" s="102"/>
      <c r="L856" s="108"/>
    </row>
    <row r="857" spans="9:12" ht="12.75" customHeight="1" x14ac:dyDescent="0.15">
      <c r="I857" s="102"/>
      <c r="L857" s="108"/>
    </row>
    <row r="858" spans="9:12" ht="12.75" customHeight="1" x14ac:dyDescent="0.15">
      <c r="I858" s="102"/>
      <c r="L858" s="108"/>
    </row>
    <row r="859" spans="9:12" ht="12.75" customHeight="1" x14ac:dyDescent="0.15">
      <c r="I859" s="102"/>
      <c r="L859" s="108"/>
    </row>
    <row r="860" spans="9:12" ht="12.75" customHeight="1" x14ac:dyDescent="0.15">
      <c r="I860" s="102"/>
      <c r="L860" s="108"/>
    </row>
    <row r="861" spans="9:12" ht="12.75" customHeight="1" x14ac:dyDescent="0.15">
      <c r="I861" s="102"/>
      <c r="L861" s="108"/>
    </row>
    <row r="862" spans="9:12" ht="12.75" customHeight="1" x14ac:dyDescent="0.15">
      <c r="I862" s="102"/>
      <c r="L862" s="108"/>
    </row>
    <row r="863" spans="9:12" ht="12.75" customHeight="1" x14ac:dyDescent="0.15">
      <c r="I863" s="102"/>
      <c r="L863" s="108"/>
    </row>
    <row r="864" spans="9:12" ht="12.75" customHeight="1" x14ac:dyDescent="0.15">
      <c r="I864" s="102"/>
      <c r="L864" s="108"/>
    </row>
    <row r="865" spans="9:12" ht="12.75" customHeight="1" x14ac:dyDescent="0.15">
      <c r="I865" s="102"/>
      <c r="L865" s="108"/>
    </row>
    <row r="866" spans="9:12" ht="12.75" customHeight="1" x14ac:dyDescent="0.15">
      <c r="I866" s="102"/>
      <c r="L866" s="108"/>
    </row>
    <row r="867" spans="9:12" ht="12.75" customHeight="1" x14ac:dyDescent="0.15">
      <c r="I867" s="102"/>
      <c r="L867" s="108"/>
    </row>
    <row r="868" spans="9:12" ht="12.75" customHeight="1" x14ac:dyDescent="0.15">
      <c r="I868" s="102"/>
      <c r="L868" s="108"/>
    </row>
    <row r="869" spans="9:12" ht="12.75" customHeight="1" x14ac:dyDescent="0.15">
      <c r="I869" s="102"/>
      <c r="L869" s="108"/>
    </row>
    <row r="870" spans="9:12" ht="12.75" customHeight="1" x14ac:dyDescent="0.15">
      <c r="I870" s="102"/>
      <c r="L870" s="108"/>
    </row>
    <row r="871" spans="9:12" ht="12.75" customHeight="1" x14ac:dyDescent="0.15">
      <c r="I871" s="102"/>
      <c r="L871" s="108"/>
    </row>
    <row r="872" spans="9:12" ht="12.75" customHeight="1" x14ac:dyDescent="0.15">
      <c r="I872" s="102"/>
      <c r="L872" s="108"/>
    </row>
    <row r="873" spans="9:12" ht="12.75" customHeight="1" x14ac:dyDescent="0.15">
      <c r="I873" s="102"/>
      <c r="L873" s="108"/>
    </row>
    <row r="874" spans="9:12" ht="12.75" customHeight="1" x14ac:dyDescent="0.15">
      <c r="I874" s="102"/>
      <c r="L874" s="108"/>
    </row>
    <row r="875" spans="9:12" ht="12.75" customHeight="1" x14ac:dyDescent="0.15">
      <c r="I875" s="102"/>
      <c r="L875" s="108"/>
    </row>
    <row r="876" spans="9:12" ht="12.75" customHeight="1" x14ac:dyDescent="0.15">
      <c r="I876" s="102"/>
      <c r="L876" s="108"/>
    </row>
    <row r="877" spans="9:12" ht="12.75" customHeight="1" x14ac:dyDescent="0.15">
      <c r="I877" s="102"/>
      <c r="L877" s="108"/>
    </row>
    <row r="878" spans="9:12" ht="12.75" customHeight="1" x14ac:dyDescent="0.15">
      <c r="I878" s="102"/>
      <c r="L878" s="108"/>
    </row>
    <row r="879" spans="9:12" ht="12.75" customHeight="1" x14ac:dyDescent="0.15">
      <c r="I879" s="102"/>
      <c r="L879" s="108"/>
    </row>
    <row r="880" spans="9:12" ht="12.75" customHeight="1" x14ac:dyDescent="0.15">
      <c r="I880" s="102"/>
      <c r="L880" s="108"/>
    </row>
    <row r="881" spans="9:12" ht="12.75" customHeight="1" x14ac:dyDescent="0.15">
      <c r="I881" s="102"/>
      <c r="L881" s="108"/>
    </row>
    <row r="882" spans="9:12" ht="12.75" customHeight="1" x14ac:dyDescent="0.15">
      <c r="I882" s="102"/>
      <c r="L882" s="108"/>
    </row>
    <row r="883" spans="9:12" ht="12.75" customHeight="1" x14ac:dyDescent="0.15">
      <c r="I883" s="102"/>
      <c r="L883" s="108"/>
    </row>
    <row r="884" spans="9:12" ht="12.75" customHeight="1" x14ac:dyDescent="0.15">
      <c r="I884" s="102"/>
      <c r="L884" s="108"/>
    </row>
    <row r="885" spans="9:12" ht="12.75" customHeight="1" x14ac:dyDescent="0.15">
      <c r="I885" s="102"/>
      <c r="L885" s="108"/>
    </row>
    <row r="886" spans="9:12" ht="12.75" customHeight="1" x14ac:dyDescent="0.15">
      <c r="I886" s="102"/>
      <c r="L886" s="108"/>
    </row>
    <row r="887" spans="9:12" ht="12.75" customHeight="1" x14ac:dyDescent="0.15">
      <c r="I887" s="102"/>
      <c r="L887" s="108"/>
    </row>
    <row r="888" spans="9:12" ht="12.75" customHeight="1" x14ac:dyDescent="0.15">
      <c r="I888" s="102"/>
      <c r="L888" s="108"/>
    </row>
    <row r="889" spans="9:12" ht="12.75" customHeight="1" x14ac:dyDescent="0.15">
      <c r="I889" s="102"/>
      <c r="L889" s="108"/>
    </row>
    <row r="890" spans="9:12" ht="12.75" customHeight="1" x14ac:dyDescent="0.15">
      <c r="I890" s="102"/>
      <c r="L890" s="108"/>
    </row>
    <row r="891" spans="9:12" ht="12.75" customHeight="1" x14ac:dyDescent="0.15">
      <c r="I891" s="102"/>
      <c r="L891" s="108"/>
    </row>
    <row r="892" spans="9:12" ht="12.75" customHeight="1" x14ac:dyDescent="0.15">
      <c r="I892" s="102"/>
      <c r="L892" s="108"/>
    </row>
    <row r="893" spans="9:12" ht="12.75" customHeight="1" x14ac:dyDescent="0.15">
      <c r="I893" s="102"/>
      <c r="L893" s="108"/>
    </row>
    <row r="894" spans="9:12" ht="12.75" customHeight="1" x14ac:dyDescent="0.15">
      <c r="I894" s="102"/>
      <c r="L894" s="108"/>
    </row>
    <row r="895" spans="9:12" ht="12.75" customHeight="1" x14ac:dyDescent="0.15">
      <c r="I895" s="102"/>
      <c r="L895" s="108"/>
    </row>
    <row r="896" spans="9:12" ht="12.75" customHeight="1" x14ac:dyDescent="0.15">
      <c r="I896" s="102"/>
      <c r="L896" s="108"/>
    </row>
    <row r="897" spans="9:12" ht="12.75" customHeight="1" x14ac:dyDescent="0.15">
      <c r="I897" s="102"/>
      <c r="L897" s="108"/>
    </row>
    <row r="898" spans="9:12" ht="12.75" customHeight="1" x14ac:dyDescent="0.15">
      <c r="I898" s="102"/>
      <c r="L898" s="108"/>
    </row>
    <row r="899" spans="9:12" ht="12.75" customHeight="1" x14ac:dyDescent="0.15">
      <c r="I899" s="102"/>
      <c r="L899" s="108"/>
    </row>
    <row r="900" spans="9:12" ht="12.75" customHeight="1" x14ac:dyDescent="0.15">
      <c r="I900" s="102"/>
      <c r="L900" s="108"/>
    </row>
    <row r="901" spans="9:12" ht="12.75" customHeight="1" x14ac:dyDescent="0.15">
      <c r="I901" s="102"/>
      <c r="L901" s="108"/>
    </row>
    <row r="902" spans="9:12" ht="12.75" customHeight="1" x14ac:dyDescent="0.15">
      <c r="I902" s="102"/>
      <c r="L902" s="108"/>
    </row>
    <row r="903" spans="9:12" ht="12.75" customHeight="1" x14ac:dyDescent="0.15">
      <c r="I903" s="102"/>
      <c r="L903" s="108"/>
    </row>
    <row r="904" spans="9:12" ht="12.75" customHeight="1" x14ac:dyDescent="0.15">
      <c r="I904" s="102"/>
      <c r="L904" s="108"/>
    </row>
    <row r="905" spans="9:12" ht="12.75" customHeight="1" x14ac:dyDescent="0.15">
      <c r="I905" s="102"/>
      <c r="L905" s="108"/>
    </row>
    <row r="906" spans="9:12" ht="12.75" customHeight="1" x14ac:dyDescent="0.15">
      <c r="I906" s="102"/>
      <c r="L906" s="108"/>
    </row>
    <row r="907" spans="9:12" ht="12.75" customHeight="1" x14ac:dyDescent="0.15">
      <c r="I907" s="102"/>
      <c r="L907" s="108"/>
    </row>
    <row r="908" spans="9:12" ht="12.75" customHeight="1" x14ac:dyDescent="0.15">
      <c r="I908" s="102"/>
      <c r="L908" s="108"/>
    </row>
    <row r="909" spans="9:12" ht="12.75" customHeight="1" x14ac:dyDescent="0.15">
      <c r="I909" s="102"/>
      <c r="L909" s="108"/>
    </row>
    <row r="910" spans="9:12" ht="12.75" customHeight="1" x14ac:dyDescent="0.15">
      <c r="I910" s="102"/>
      <c r="L910" s="108"/>
    </row>
    <row r="911" spans="9:12" ht="12.75" customHeight="1" x14ac:dyDescent="0.15">
      <c r="I911" s="102"/>
      <c r="L911" s="108"/>
    </row>
    <row r="912" spans="9:12" ht="12.75" customHeight="1" x14ac:dyDescent="0.15">
      <c r="I912" s="102"/>
      <c r="L912" s="108"/>
    </row>
    <row r="913" spans="9:12" ht="12.75" customHeight="1" x14ac:dyDescent="0.15">
      <c r="I913" s="102"/>
      <c r="L913" s="108"/>
    </row>
    <row r="914" spans="9:12" ht="12.75" customHeight="1" x14ac:dyDescent="0.15">
      <c r="I914" s="102"/>
      <c r="L914" s="108"/>
    </row>
    <row r="915" spans="9:12" ht="12.75" customHeight="1" x14ac:dyDescent="0.15">
      <c r="I915" s="102"/>
      <c r="L915" s="108"/>
    </row>
    <row r="916" spans="9:12" ht="12.75" customHeight="1" x14ac:dyDescent="0.15">
      <c r="I916" s="102"/>
      <c r="L916" s="108"/>
    </row>
    <row r="917" spans="9:12" ht="12.75" customHeight="1" x14ac:dyDescent="0.15">
      <c r="I917" s="102"/>
      <c r="L917" s="108"/>
    </row>
    <row r="918" spans="9:12" ht="12.75" customHeight="1" x14ac:dyDescent="0.15">
      <c r="I918" s="102"/>
      <c r="L918" s="108"/>
    </row>
    <row r="919" spans="9:12" ht="12.75" customHeight="1" x14ac:dyDescent="0.15">
      <c r="I919" s="102"/>
      <c r="L919" s="108"/>
    </row>
    <row r="920" spans="9:12" ht="12.75" customHeight="1" x14ac:dyDescent="0.15">
      <c r="I920" s="102"/>
      <c r="L920" s="108"/>
    </row>
    <row r="921" spans="9:12" ht="12.75" customHeight="1" x14ac:dyDescent="0.15">
      <c r="I921" s="102"/>
      <c r="L921" s="108"/>
    </row>
    <row r="922" spans="9:12" ht="12.75" customHeight="1" x14ac:dyDescent="0.15">
      <c r="I922" s="102"/>
      <c r="L922" s="108"/>
    </row>
    <row r="923" spans="9:12" ht="12.75" customHeight="1" x14ac:dyDescent="0.15">
      <c r="I923" s="102"/>
      <c r="L923" s="108"/>
    </row>
    <row r="924" spans="9:12" ht="12.75" customHeight="1" x14ac:dyDescent="0.15">
      <c r="I924" s="102"/>
      <c r="L924" s="108"/>
    </row>
    <row r="925" spans="9:12" ht="12.75" customHeight="1" x14ac:dyDescent="0.15">
      <c r="I925" s="102"/>
      <c r="L925" s="108"/>
    </row>
    <row r="926" spans="9:12" ht="12.75" customHeight="1" x14ac:dyDescent="0.15">
      <c r="I926" s="102"/>
      <c r="L926" s="108"/>
    </row>
    <row r="927" spans="9:12" ht="12.75" customHeight="1" x14ac:dyDescent="0.15">
      <c r="I927" s="102"/>
      <c r="L927" s="108"/>
    </row>
    <row r="928" spans="9:12" ht="12.75" customHeight="1" x14ac:dyDescent="0.15">
      <c r="I928" s="102"/>
      <c r="L928" s="108"/>
    </row>
    <row r="929" spans="9:12" ht="12.75" customHeight="1" x14ac:dyDescent="0.15">
      <c r="I929" s="102"/>
      <c r="L929" s="108"/>
    </row>
    <row r="930" spans="9:12" ht="12.75" customHeight="1" x14ac:dyDescent="0.15">
      <c r="I930" s="102"/>
      <c r="L930" s="108"/>
    </row>
    <row r="931" spans="9:12" ht="12.75" customHeight="1" x14ac:dyDescent="0.15">
      <c r="I931" s="102"/>
      <c r="L931" s="108"/>
    </row>
    <row r="932" spans="9:12" ht="12.75" customHeight="1" x14ac:dyDescent="0.15">
      <c r="I932" s="102"/>
      <c r="L932" s="108"/>
    </row>
    <row r="933" spans="9:12" ht="12.75" customHeight="1" x14ac:dyDescent="0.15">
      <c r="I933" s="102"/>
      <c r="L933" s="108"/>
    </row>
    <row r="934" spans="9:12" ht="12.75" customHeight="1" x14ac:dyDescent="0.15">
      <c r="I934" s="102"/>
      <c r="L934" s="108"/>
    </row>
    <row r="935" spans="9:12" ht="12.75" customHeight="1" x14ac:dyDescent="0.15">
      <c r="I935" s="102"/>
      <c r="L935" s="108"/>
    </row>
    <row r="936" spans="9:12" ht="12.75" customHeight="1" x14ac:dyDescent="0.15">
      <c r="I936" s="102"/>
      <c r="L936" s="108"/>
    </row>
    <row r="937" spans="9:12" ht="12.75" customHeight="1" x14ac:dyDescent="0.15">
      <c r="I937" s="102"/>
      <c r="L937" s="108"/>
    </row>
    <row r="938" spans="9:12" ht="12.75" customHeight="1" x14ac:dyDescent="0.15">
      <c r="I938" s="102"/>
      <c r="L938" s="108"/>
    </row>
    <row r="939" spans="9:12" ht="12.75" customHeight="1" x14ac:dyDescent="0.15">
      <c r="I939" s="102"/>
      <c r="L939" s="108"/>
    </row>
    <row r="940" spans="9:12" ht="12.75" customHeight="1" x14ac:dyDescent="0.15">
      <c r="I940" s="102"/>
      <c r="L940" s="108"/>
    </row>
    <row r="941" spans="9:12" ht="12.75" customHeight="1" x14ac:dyDescent="0.15">
      <c r="I941" s="102"/>
      <c r="L941" s="108"/>
    </row>
    <row r="942" spans="9:12" ht="12.75" customHeight="1" x14ac:dyDescent="0.15">
      <c r="I942" s="102"/>
      <c r="L942" s="108"/>
    </row>
    <row r="943" spans="9:12" ht="12.75" customHeight="1" x14ac:dyDescent="0.15">
      <c r="I943" s="102"/>
      <c r="L943" s="108"/>
    </row>
    <row r="944" spans="9:12" ht="12.75" customHeight="1" x14ac:dyDescent="0.15">
      <c r="I944" s="102"/>
      <c r="L944" s="108"/>
    </row>
    <row r="945" spans="9:12" ht="12.75" customHeight="1" x14ac:dyDescent="0.15">
      <c r="I945" s="102"/>
      <c r="L945" s="108"/>
    </row>
    <row r="946" spans="9:12" ht="12.75" customHeight="1" x14ac:dyDescent="0.15">
      <c r="I946" s="102"/>
      <c r="L946" s="108"/>
    </row>
    <row r="947" spans="9:12" ht="12.75" customHeight="1" x14ac:dyDescent="0.15">
      <c r="I947" s="102"/>
      <c r="L947" s="108"/>
    </row>
    <row r="948" spans="9:12" ht="12.75" customHeight="1" x14ac:dyDescent="0.15">
      <c r="I948" s="102"/>
      <c r="L948" s="108"/>
    </row>
    <row r="949" spans="9:12" ht="12.75" customHeight="1" x14ac:dyDescent="0.15">
      <c r="I949" s="102"/>
      <c r="L949" s="108"/>
    </row>
    <row r="950" spans="9:12" ht="12.75" customHeight="1" x14ac:dyDescent="0.15">
      <c r="I950" s="102"/>
      <c r="L950" s="108"/>
    </row>
    <row r="951" spans="9:12" ht="12.75" customHeight="1" x14ac:dyDescent="0.15">
      <c r="I951" s="102"/>
      <c r="L951" s="108"/>
    </row>
    <row r="952" spans="9:12" ht="12.75" customHeight="1" x14ac:dyDescent="0.15">
      <c r="I952" s="102"/>
      <c r="L952" s="108"/>
    </row>
    <row r="953" spans="9:12" ht="12.75" customHeight="1" x14ac:dyDescent="0.15">
      <c r="I953" s="102"/>
      <c r="L953" s="108"/>
    </row>
    <row r="954" spans="9:12" ht="12.75" customHeight="1" x14ac:dyDescent="0.15">
      <c r="I954" s="102"/>
      <c r="L954" s="108"/>
    </row>
    <row r="955" spans="9:12" ht="12.75" customHeight="1" x14ac:dyDescent="0.15">
      <c r="I955" s="102"/>
      <c r="L955" s="108"/>
    </row>
    <row r="956" spans="9:12" ht="12.75" customHeight="1" x14ac:dyDescent="0.15">
      <c r="I956" s="102"/>
      <c r="L956" s="108"/>
    </row>
    <row r="957" spans="9:12" ht="12.75" customHeight="1" x14ac:dyDescent="0.15">
      <c r="I957" s="102"/>
      <c r="L957" s="108"/>
    </row>
    <row r="958" spans="9:12" ht="12.75" customHeight="1" x14ac:dyDescent="0.15">
      <c r="I958" s="102"/>
      <c r="L958" s="108"/>
    </row>
    <row r="959" spans="9:12" ht="12.75" customHeight="1" x14ac:dyDescent="0.15">
      <c r="I959" s="102"/>
      <c r="L959" s="108"/>
    </row>
    <row r="960" spans="9:12" ht="12.75" customHeight="1" x14ac:dyDescent="0.15">
      <c r="I960" s="102"/>
      <c r="L960" s="108"/>
    </row>
    <row r="961" spans="9:12" ht="12.75" customHeight="1" x14ac:dyDescent="0.15">
      <c r="I961" s="102"/>
      <c r="L961" s="108"/>
    </row>
    <row r="962" spans="9:12" ht="12.75" customHeight="1" x14ac:dyDescent="0.15">
      <c r="I962" s="102"/>
      <c r="L962" s="108"/>
    </row>
    <row r="963" spans="9:12" ht="12.75" customHeight="1" x14ac:dyDescent="0.15">
      <c r="I963" s="102"/>
      <c r="L963" s="108"/>
    </row>
    <row r="964" spans="9:12" ht="12.75" customHeight="1" x14ac:dyDescent="0.15">
      <c r="I964" s="102"/>
      <c r="L964" s="108"/>
    </row>
    <row r="965" spans="9:12" ht="12.75" customHeight="1" x14ac:dyDescent="0.15">
      <c r="I965" s="102"/>
      <c r="L965" s="108"/>
    </row>
    <row r="966" spans="9:12" ht="12.75" customHeight="1" x14ac:dyDescent="0.15">
      <c r="I966" s="102"/>
      <c r="L966" s="108"/>
    </row>
    <row r="967" spans="9:12" ht="12.75" customHeight="1" x14ac:dyDescent="0.15">
      <c r="I967" s="102"/>
      <c r="L967" s="108"/>
    </row>
    <row r="968" spans="9:12" ht="12.75" customHeight="1" x14ac:dyDescent="0.15">
      <c r="I968" s="102"/>
      <c r="L968" s="108"/>
    </row>
    <row r="969" spans="9:12" ht="12.75" customHeight="1" x14ac:dyDescent="0.15">
      <c r="I969" s="102"/>
      <c r="L969" s="108"/>
    </row>
    <row r="970" spans="9:12" ht="12.75" customHeight="1" x14ac:dyDescent="0.15">
      <c r="I970" s="102"/>
      <c r="L970" s="108"/>
    </row>
    <row r="971" spans="9:12" ht="12.75" customHeight="1" x14ac:dyDescent="0.15">
      <c r="I971" s="102"/>
      <c r="L971" s="108"/>
    </row>
    <row r="972" spans="9:12" ht="12.75" customHeight="1" x14ac:dyDescent="0.15">
      <c r="I972" s="102"/>
      <c r="L972" s="108"/>
    </row>
    <row r="973" spans="9:12" ht="12.75" customHeight="1" x14ac:dyDescent="0.15">
      <c r="I973" s="102"/>
      <c r="L973" s="108"/>
    </row>
    <row r="974" spans="9:12" ht="12.75" customHeight="1" x14ac:dyDescent="0.15">
      <c r="I974" s="102"/>
      <c r="L974" s="108"/>
    </row>
    <row r="975" spans="9:12" ht="12.75" customHeight="1" x14ac:dyDescent="0.15">
      <c r="I975" s="102"/>
      <c r="L975" s="108"/>
    </row>
    <row r="976" spans="9:12" ht="12.75" customHeight="1" x14ac:dyDescent="0.15">
      <c r="I976" s="102"/>
      <c r="L976" s="108"/>
    </row>
    <row r="977" spans="9:12" ht="12.75" customHeight="1" x14ac:dyDescent="0.15">
      <c r="I977" s="102"/>
      <c r="L977" s="108"/>
    </row>
    <row r="978" spans="9:12" ht="12.75" customHeight="1" x14ac:dyDescent="0.15">
      <c r="I978" s="102"/>
      <c r="L978" s="108"/>
    </row>
    <row r="979" spans="9:12" ht="12.75" customHeight="1" x14ac:dyDescent="0.15">
      <c r="I979" s="102"/>
      <c r="L979" s="108"/>
    </row>
    <row r="980" spans="9:12" ht="12.75" customHeight="1" x14ac:dyDescent="0.15">
      <c r="I980" s="102"/>
      <c r="L980" s="108"/>
    </row>
    <row r="981" spans="9:12" ht="12.75" customHeight="1" x14ac:dyDescent="0.15">
      <c r="I981" s="102"/>
      <c r="L981" s="108"/>
    </row>
    <row r="982" spans="9:12" ht="12.75" customHeight="1" x14ac:dyDescent="0.15">
      <c r="I982" s="102"/>
      <c r="L982" s="108"/>
    </row>
    <row r="983" spans="9:12" ht="12.75" customHeight="1" x14ac:dyDescent="0.15">
      <c r="I983" s="102"/>
      <c r="L983" s="108"/>
    </row>
    <row r="984" spans="9:12" ht="12.75" customHeight="1" x14ac:dyDescent="0.15">
      <c r="I984" s="102"/>
      <c r="L984" s="108"/>
    </row>
    <row r="985" spans="9:12" ht="12.75" customHeight="1" x14ac:dyDescent="0.15">
      <c r="I985" s="102"/>
      <c r="L985" s="108"/>
    </row>
    <row r="986" spans="9:12" ht="12.75" customHeight="1" x14ac:dyDescent="0.15">
      <c r="I986" s="102"/>
      <c r="L986" s="108"/>
    </row>
    <row r="987" spans="9:12" ht="12.75" customHeight="1" x14ac:dyDescent="0.15">
      <c r="I987" s="102"/>
      <c r="L987" s="108"/>
    </row>
    <row r="988" spans="9:12" ht="12.75" customHeight="1" x14ac:dyDescent="0.15">
      <c r="I988" s="102"/>
      <c r="L988" s="108"/>
    </row>
    <row r="989" spans="9:12" ht="12.75" customHeight="1" x14ac:dyDescent="0.15">
      <c r="I989" s="102"/>
      <c r="L989" s="108"/>
    </row>
    <row r="990" spans="9:12" ht="12.75" customHeight="1" x14ac:dyDescent="0.15">
      <c r="I990" s="102"/>
      <c r="L990" s="108"/>
    </row>
    <row r="991" spans="9:12" ht="12.75" customHeight="1" x14ac:dyDescent="0.15">
      <c r="I991" s="102"/>
      <c r="L991" s="108"/>
    </row>
    <row r="992" spans="9:12" ht="12.75" customHeight="1" x14ac:dyDescent="0.15">
      <c r="I992" s="102"/>
      <c r="L992" s="108"/>
    </row>
    <row r="993" spans="9:12" ht="12.75" customHeight="1" x14ac:dyDescent="0.15">
      <c r="I993" s="102"/>
      <c r="L993" s="108"/>
    </row>
    <row r="994" spans="9:12" ht="12.75" customHeight="1" x14ac:dyDescent="0.15">
      <c r="I994" s="102"/>
      <c r="L994" s="108"/>
    </row>
    <row r="995" spans="9:12" ht="12.75" customHeight="1" x14ac:dyDescent="0.15">
      <c r="I995" s="102"/>
      <c r="L995" s="108"/>
    </row>
    <row r="996" spans="9:12" ht="12.75" customHeight="1" x14ac:dyDescent="0.15">
      <c r="I996" s="102"/>
      <c r="L996" s="108"/>
    </row>
    <row r="997" spans="9:12" ht="12.75" customHeight="1" x14ac:dyDescent="0.15">
      <c r="I997" s="102"/>
      <c r="L997" s="108"/>
    </row>
    <row r="998" spans="9:12" ht="12.75" customHeight="1" x14ac:dyDescent="0.15">
      <c r="I998" s="102"/>
      <c r="L998" s="108"/>
    </row>
    <row r="999" spans="9:12" ht="12.75" customHeight="1" x14ac:dyDescent="0.15">
      <c r="I999" s="102"/>
      <c r="L999" s="108"/>
    </row>
    <row r="1000" spans="9:12" ht="12.75" customHeight="1" x14ac:dyDescent="0.15">
      <c r="I1000" s="102"/>
      <c r="L1000" s="108"/>
    </row>
  </sheetData>
  <mergeCells count="4">
    <mergeCell ref="A1:M1"/>
    <mergeCell ref="A2:M2"/>
    <mergeCell ref="C3:I3"/>
    <mergeCell ref="P15:Q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28.1640625" customWidth="1"/>
    <col min="2" max="2" width="14" customWidth="1"/>
    <col min="3" max="3" width="12.1640625" customWidth="1"/>
    <col min="4" max="5" width="12.33203125" customWidth="1"/>
    <col min="6" max="6" width="12.6640625" customWidth="1"/>
    <col min="7" max="7" width="11.6640625" customWidth="1"/>
    <col min="8" max="8" width="11.1640625" customWidth="1"/>
    <col min="9" max="10" width="11.33203125" customWidth="1"/>
    <col min="11" max="11" width="12.33203125" customWidth="1"/>
    <col min="12" max="12" width="11.33203125" customWidth="1"/>
    <col min="13" max="13" width="13" customWidth="1"/>
    <col min="14" max="14" width="13.33203125" customWidth="1"/>
    <col min="15" max="26" width="8.83203125" customWidth="1"/>
  </cols>
  <sheetData>
    <row r="1" spans="1:26" ht="31.5" customHeight="1" x14ac:dyDescent="0.25">
      <c r="A1" s="137">
        <v>2022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</row>
    <row r="2" spans="1:26" ht="1.5" customHeight="1" x14ac:dyDescent="0.1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6" ht="12.75" customHeight="1" x14ac:dyDescent="0.15">
      <c r="A3" s="3"/>
      <c r="B3" s="4" t="s">
        <v>0</v>
      </c>
      <c r="C3" s="5" t="s">
        <v>1</v>
      </c>
      <c r="D3" s="4" t="s">
        <v>2</v>
      </c>
      <c r="E3" s="5" t="s">
        <v>3</v>
      </c>
      <c r="F3" s="4" t="s">
        <v>4</v>
      </c>
      <c r="G3" s="5" t="s">
        <v>5</v>
      </c>
      <c r="H3" s="4" t="s">
        <v>6</v>
      </c>
      <c r="I3" s="5" t="s">
        <v>7</v>
      </c>
      <c r="J3" s="4" t="s">
        <v>8</v>
      </c>
      <c r="K3" s="5" t="s">
        <v>9</v>
      </c>
      <c r="L3" s="4" t="s">
        <v>10</v>
      </c>
      <c r="M3" s="5" t="s">
        <v>11</v>
      </c>
      <c r="N3" s="4" t="s">
        <v>12</v>
      </c>
    </row>
    <row r="4" spans="1:26" ht="12.75" customHeight="1" x14ac:dyDescent="0.15">
      <c r="A4" s="138" t="s">
        <v>138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6"/>
    </row>
    <row r="5" spans="1:26" ht="12.75" customHeight="1" x14ac:dyDescent="0.15">
      <c r="A5" s="6" t="s">
        <v>14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>
        <f>SUM(B5:M5)</f>
        <v>0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15">
      <c r="A6" s="10" t="s">
        <v>15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15">
      <c r="A7" s="10" t="s">
        <v>16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15">
      <c r="A8" s="10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15">
      <c r="A9" s="6" t="s">
        <v>18</v>
      </c>
      <c r="B9" s="7">
        <v>0</v>
      </c>
      <c r="C9" s="7"/>
      <c r="D9" s="7">
        <v>0</v>
      </c>
      <c r="E9" s="7"/>
      <c r="F9" s="7">
        <v>0</v>
      </c>
      <c r="G9" s="7">
        <v>0</v>
      </c>
      <c r="H9" s="7">
        <v>0</v>
      </c>
      <c r="I9" s="7"/>
      <c r="J9" s="7"/>
      <c r="K9" s="7"/>
      <c r="L9" s="7"/>
      <c r="M9" s="7">
        <v>2500</v>
      </c>
      <c r="N9" s="8">
        <f>SUM(B9:M9)</f>
        <v>2500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15">
      <c r="A10" s="11" t="s">
        <v>19</v>
      </c>
      <c r="B10" s="8">
        <f t="shared" ref="B10:N10" si="0">SUM(B5:B9)</f>
        <v>0</v>
      </c>
      <c r="C10" s="8">
        <f t="shared" si="0"/>
        <v>0</v>
      </c>
      <c r="D10" s="8">
        <f t="shared" si="0"/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8">
        <f t="shared" si="0"/>
        <v>0</v>
      </c>
      <c r="M10" s="8">
        <f t="shared" si="0"/>
        <v>2500</v>
      </c>
      <c r="N10" s="8">
        <f t="shared" si="0"/>
        <v>2500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15">
      <c r="A11" s="138" t="s">
        <v>139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6"/>
    </row>
    <row r="12" spans="1:26" ht="21.75" customHeight="1" x14ac:dyDescent="0.2">
      <c r="A12" s="134" t="s">
        <v>21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6"/>
    </row>
    <row r="13" spans="1:26" ht="12.75" customHeight="1" x14ac:dyDescent="0.15">
      <c r="A13" s="6" t="s">
        <v>22</v>
      </c>
      <c r="B13" s="12">
        <v>1883</v>
      </c>
      <c r="C13" s="12">
        <v>1883</v>
      </c>
      <c r="D13" s="12">
        <v>1883</v>
      </c>
      <c r="E13" s="12">
        <v>1883</v>
      </c>
      <c r="F13" s="12">
        <v>1883</v>
      </c>
      <c r="G13" s="12">
        <v>1883</v>
      </c>
      <c r="H13" s="12">
        <v>1883</v>
      </c>
      <c r="I13" s="12">
        <v>1883</v>
      </c>
      <c r="J13" s="7">
        <v>0</v>
      </c>
      <c r="K13" s="7">
        <v>0</v>
      </c>
      <c r="L13" s="7">
        <v>0</v>
      </c>
      <c r="M13" s="7">
        <v>0</v>
      </c>
      <c r="N13" s="8">
        <f t="shared" ref="N13:N19" si="1">SUM(B13:M13)</f>
        <v>15064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15">
      <c r="A14" s="10" t="s">
        <v>23</v>
      </c>
      <c r="B14" s="13">
        <v>146</v>
      </c>
      <c r="C14" s="14">
        <v>146</v>
      </c>
      <c r="D14" s="14">
        <v>146</v>
      </c>
      <c r="E14" s="14">
        <v>160</v>
      </c>
      <c r="F14" s="14">
        <v>164</v>
      </c>
      <c r="G14" s="14">
        <v>162</v>
      </c>
      <c r="H14" s="14">
        <v>167</v>
      </c>
      <c r="I14" s="14">
        <v>167</v>
      </c>
      <c r="J14" s="14">
        <v>176</v>
      </c>
      <c r="K14" s="14">
        <v>167</v>
      </c>
      <c r="L14" s="14">
        <v>167</v>
      </c>
      <c r="M14" s="14">
        <v>167</v>
      </c>
      <c r="N14" s="8">
        <f t="shared" si="1"/>
        <v>1935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15">
      <c r="A15" s="6" t="s">
        <v>24</v>
      </c>
      <c r="B15" s="7">
        <v>182</v>
      </c>
      <c r="C15" s="7">
        <v>182</v>
      </c>
      <c r="D15" s="7">
        <v>182</v>
      </c>
      <c r="E15" s="7">
        <v>182</v>
      </c>
      <c r="F15" s="7">
        <v>182</v>
      </c>
      <c r="G15" s="7">
        <v>182</v>
      </c>
      <c r="H15" s="7">
        <v>182</v>
      </c>
      <c r="I15" s="7">
        <v>202</v>
      </c>
      <c r="J15" s="7">
        <v>212</v>
      </c>
      <c r="K15" s="7">
        <v>182</v>
      </c>
      <c r="L15" s="7">
        <v>182</v>
      </c>
      <c r="M15" s="7">
        <v>182</v>
      </c>
      <c r="N15" s="8">
        <f t="shared" si="1"/>
        <v>2234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15">
      <c r="A16" s="10" t="s">
        <v>26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8">
        <f t="shared" si="1"/>
        <v>0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15">
      <c r="A17" s="6" t="s">
        <v>27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8">
        <f t="shared" si="1"/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15">
      <c r="A18" s="10" t="s">
        <v>28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8">
        <f t="shared" si="1"/>
        <v>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15">
      <c r="A19" s="8" t="s">
        <v>29</v>
      </c>
      <c r="B19" s="8">
        <f t="shared" ref="B19:M19" si="2">SUM(B13:B18)</f>
        <v>2211</v>
      </c>
      <c r="C19" s="8">
        <f t="shared" si="2"/>
        <v>2211</v>
      </c>
      <c r="D19" s="8">
        <f t="shared" si="2"/>
        <v>2211</v>
      </c>
      <c r="E19" s="8">
        <f t="shared" si="2"/>
        <v>2225</v>
      </c>
      <c r="F19" s="8">
        <f t="shared" si="2"/>
        <v>2229</v>
      </c>
      <c r="G19" s="8">
        <f t="shared" si="2"/>
        <v>2227</v>
      </c>
      <c r="H19" s="8">
        <f t="shared" si="2"/>
        <v>2232</v>
      </c>
      <c r="I19" s="8">
        <f t="shared" si="2"/>
        <v>2252</v>
      </c>
      <c r="J19" s="8">
        <f t="shared" si="2"/>
        <v>388</v>
      </c>
      <c r="K19" s="8">
        <f t="shared" si="2"/>
        <v>349</v>
      </c>
      <c r="L19" s="8">
        <f t="shared" si="2"/>
        <v>349</v>
      </c>
      <c r="M19" s="8">
        <f t="shared" si="2"/>
        <v>349</v>
      </c>
      <c r="N19" s="8">
        <f t="shared" si="1"/>
        <v>19233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1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</row>
    <row r="21" spans="1:26" ht="21.75" customHeight="1" x14ac:dyDescent="0.2">
      <c r="A21" s="134" t="s">
        <v>140</v>
      </c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6"/>
    </row>
    <row r="22" spans="1:26" ht="12.75" customHeight="1" x14ac:dyDescent="0.15">
      <c r="A22" s="6" t="s">
        <v>31</v>
      </c>
      <c r="B22" s="7">
        <v>250</v>
      </c>
      <c r="C22" s="7">
        <v>150</v>
      </c>
      <c r="D22" s="7">
        <v>250</v>
      </c>
      <c r="E22" s="7">
        <v>500</v>
      </c>
      <c r="F22" s="7">
        <v>500</v>
      </c>
      <c r="G22" s="7">
        <v>500</v>
      </c>
      <c r="H22" s="7">
        <v>250</v>
      </c>
      <c r="I22" s="7">
        <v>75</v>
      </c>
      <c r="J22" s="7">
        <v>0</v>
      </c>
      <c r="K22" s="7">
        <v>0</v>
      </c>
      <c r="L22" s="7">
        <v>0</v>
      </c>
      <c r="M22" s="7">
        <v>0</v>
      </c>
      <c r="N22" s="8">
        <f t="shared" ref="N22:N30" si="3">SUM(B22:M22)</f>
        <v>2475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15">
      <c r="A23" s="10" t="s">
        <v>32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20</v>
      </c>
      <c r="J23" s="14">
        <v>0</v>
      </c>
      <c r="K23" s="14">
        <v>0</v>
      </c>
      <c r="L23" s="14">
        <v>0</v>
      </c>
      <c r="M23" s="14">
        <v>0</v>
      </c>
      <c r="N23" s="8">
        <f t="shared" si="3"/>
        <v>20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15">
      <c r="A24" s="10" t="s">
        <v>33</v>
      </c>
      <c r="B24" s="14">
        <v>50</v>
      </c>
      <c r="C24" s="14">
        <v>50</v>
      </c>
      <c r="D24" s="14">
        <v>50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8">
        <f t="shared" si="3"/>
        <v>150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15">
      <c r="A25" s="6" t="s">
        <v>34</v>
      </c>
      <c r="B25" s="7">
        <v>150</v>
      </c>
      <c r="C25" s="7">
        <v>150</v>
      </c>
      <c r="D25" s="7">
        <v>150</v>
      </c>
      <c r="E25" s="7">
        <v>0</v>
      </c>
      <c r="F25" s="7">
        <v>0</v>
      </c>
      <c r="G25" s="7">
        <v>0</v>
      </c>
      <c r="H25" s="7">
        <v>0</v>
      </c>
      <c r="I25" s="7">
        <v>40</v>
      </c>
      <c r="J25" s="7">
        <v>0</v>
      </c>
      <c r="K25" s="7">
        <v>0</v>
      </c>
      <c r="L25" s="7">
        <v>0</v>
      </c>
      <c r="M25" s="7">
        <v>0</v>
      </c>
      <c r="N25" s="8">
        <f t="shared" si="3"/>
        <v>490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15">
      <c r="A26" s="10" t="s">
        <v>35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139</v>
      </c>
      <c r="J26" s="14">
        <v>0</v>
      </c>
      <c r="K26" s="14">
        <v>0</v>
      </c>
      <c r="L26" s="14">
        <v>0</v>
      </c>
      <c r="M26" s="14">
        <v>0</v>
      </c>
      <c r="N26" s="8">
        <f t="shared" si="3"/>
        <v>139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15">
      <c r="A27" s="10" t="s">
        <v>141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58</v>
      </c>
      <c r="J27" s="14">
        <v>0</v>
      </c>
      <c r="K27" s="14">
        <v>0</v>
      </c>
      <c r="L27" s="14">
        <v>0</v>
      </c>
      <c r="M27" s="14">
        <v>0</v>
      </c>
      <c r="N27" s="8">
        <f t="shared" si="3"/>
        <v>58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15">
      <c r="A28" s="10" t="s">
        <v>36</v>
      </c>
      <c r="B28" s="14">
        <v>100</v>
      </c>
      <c r="C28" s="14">
        <v>150</v>
      </c>
      <c r="D28" s="14">
        <v>100</v>
      </c>
      <c r="E28" s="14">
        <v>200</v>
      </c>
      <c r="F28" s="14">
        <v>200</v>
      </c>
      <c r="G28" s="14">
        <v>200</v>
      </c>
      <c r="H28" s="14">
        <v>200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8">
        <f t="shared" si="3"/>
        <v>1150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15">
      <c r="A29" s="6" t="s">
        <v>37</v>
      </c>
      <c r="B29" s="7">
        <v>50</v>
      </c>
      <c r="C29" s="7">
        <v>50</v>
      </c>
      <c r="D29" s="7">
        <v>50</v>
      </c>
      <c r="E29" s="7">
        <v>100</v>
      </c>
      <c r="F29" s="7">
        <v>100</v>
      </c>
      <c r="G29" s="7">
        <v>50</v>
      </c>
      <c r="H29" s="7">
        <v>50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8">
        <f t="shared" si="3"/>
        <v>450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15">
      <c r="A30" s="8" t="s">
        <v>38</v>
      </c>
      <c r="B30" s="8">
        <f t="shared" ref="B30:M30" si="4">SUM(B22:B29)</f>
        <v>600</v>
      </c>
      <c r="C30" s="8">
        <f t="shared" si="4"/>
        <v>550</v>
      </c>
      <c r="D30" s="8">
        <f t="shared" si="4"/>
        <v>600</v>
      </c>
      <c r="E30" s="8">
        <f t="shared" si="4"/>
        <v>800</v>
      </c>
      <c r="F30" s="8">
        <f t="shared" si="4"/>
        <v>800</v>
      </c>
      <c r="G30" s="8">
        <f t="shared" si="4"/>
        <v>750</v>
      </c>
      <c r="H30" s="8">
        <f t="shared" si="4"/>
        <v>500</v>
      </c>
      <c r="I30" s="8">
        <f t="shared" si="4"/>
        <v>332</v>
      </c>
      <c r="J30" s="8">
        <f t="shared" si="4"/>
        <v>0</v>
      </c>
      <c r="K30" s="8">
        <f t="shared" si="4"/>
        <v>0</v>
      </c>
      <c r="L30" s="8">
        <f t="shared" si="4"/>
        <v>0</v>
      </c>
      <c r="M30" s="8">
        <f t="shared" si="4"/>
        <v>0</v>
      </c>
      <c r="N30" s="8">
        <f t="shared" si="3"/>
        <v>4932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1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</row>
    <row r="32" spans="1:26" ht="21.75" customHeight="1" x14ac:dyDescent="0.2">
      <c r="A32" s="134" t="s">
        <v>39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6"/>
    </row>
    <row r="33" spans="1:26" ht="13.5" customHeight="1" x14ac:dyDescent="0.15">
      <c r="A33" s="9" t="s">
        <v>40</v>
      </c>
      <c r="B33" s="12">
        <v>339</v>
      </c>
      <c r="C33" s="7">
        <v>339</v>
      </c>
      <c r="D33" s="7">
        <v>339</v>
      </c>
      <c r="E33" s="7">
        <v>339</v>
      </c>
      <c r="F33" s="7">
        <v>339</v>
      </c>
      <c r="G33" s="7">
        <v>339</v>
      </c>
      <c r="H33" s="7">
        <v>339</v>
      </c>
      <c r="I33" s="7">
        <v>0</v>
      </c>
      <c r="J33" s="7">
        <v>0</v>
      </c>
      <c r="K33" s="7">
        <v>339</v>
      </c>
      <c r="L33" s="7">
        <v>339</v>
      </c>
      <c r="M33" s="7">
        <v>339</v>
      </c>
      <c r="N33" s="8">
        <f t="shared" ref="N33:N40" si="5">SUM(B33:M33)</f>
        <v>3390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15">
      <c r="A34" s="10" t="s">
        <v>142</v>
      </c>
      <c r="B34" s="13">
        <v>263</v>
      </c>
      <c r="C34" s="14">
        <v>257</v>
      </c>
      <c r="D34" s="14">
        <v>248</v>
      </c>
      <c r="E34" s="14">
        <f>D34</f>
        <v>248</v>
      </c>
      <c r="F34" s="14">
        <v>200</v>
      </c>
      <c r="G34" s="14">
        <f t="shared" ref="G34:H34" si="6">F34</f>
        <v>200</v>
      </c>
      <c r="H34" s="14">
        <f t="shared" si="6"/>
        <v>200</v>
      </c>
      <c r="I34" s="14">
        <v>248</v>
      </c>
      <c r="J34" s="14">
        <v>230</v>
      </c>
      <c r="K34" s="14">
        <f t="shared" ref="K34:M34" si="7">J34</f>
        <v>230</v>
      </c>
      <c r="L34" s="14">
        <f t="shared" si="7"/>
        <v>230</v>
      </c>
      <c r="M34" s="14">
        <f t="shared" si="7"/>
        <v>230</v>
      </c>
      <c r="N34" s="8">
        <f t="shared" si="5"/>
        <v>2784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15">
      <c r="A35" s="6" t="s">
        <v>42</v>
      </c>
      <c r="B35" s="7">
        <v>150</v>
      </c>
      <c r="C35" s="7">
        <v>200</v>
      </c>
      <c r="D35" s="7">
        <v>200</v>
      </c>
      <c r="E35" s="7">
        <v>100</v>
      </c>
      <c r="F35" s="7">
        <v>100</v>
      </c>
      <c r="G35" s="7">
        <v>100</v>
      </c>
      <c r="H35" s="7">
        <v>200</v>
      </c>
      <c r="I35" s="7">
        <v>120</v>
      </c>
      <c r="J35" s="7">
        <v>150</v>
      </c>
      <c r="K35" s="7">
        <v>100</v>
      </c>
      <c r="L35" s="7">
        <v>100</v>
      </c>
      <c r="M35" s="7">
        <v>100</v>
      </c>
      <c r="N35" s="8">
        <f t="shared" si="5"/>
        <v>1620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15">
      <c r="A36" s="9" t="s">
        <v>45</v>
      </c>
      <c r="B36" s="14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8">
        <f t="shared" si="5"/>
        <v>0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15">
      <c r="A37" s="10" t="s">
        <v>43</v>
      </c>
      <c r="B37" s="7">
        <v>49.99</v>
      </c>
      <c r="C37" s="7">
        <v>49.99</v>
      </c>
      <c r="D37" s="7">
        <v>49.99</v>
      </c>
      <c r="E37" s="7">
        <v>49.99</v>
      </c>
      <c r="F37" s="7">
        <v>49.99</v>
      </c>
      <c r="G37" s="7">
        <v>49.99</v>
      </c>
      <c r="H37" s="7">
        <v>49.99</v>
      </c>
      <c r="I37" s="7">
        <v>44.98</v>
      </c>
      <c r="J37" s="7">
        <v>49.99</v>
      </c>
      <c r="K37" s="7">
        <v>49.99</v>
      </c>
      <c r="L37" s="7">
        <v>49.99</v>
      </c>
      <c r="M37" s="7">
        <v>49.99</v>
      </c>
      <c r="N37" s="8">
        <f t="shared" si="5"/>
        <v>594.87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15">
      <c r="A38" s="10" t="s">
        <v>46</v>
      </c>
      <c r="B38" s="14">
        <v>0</v>
      </c>
      <c r="C38" s="7">
        <v>0</v>
      </c>
      <c r="D38" s="7">
        <v>0</v>
      </c>
      <c r="E38" s="7">
        <v>0</v>
      </c>
      <c r="F38" s="7">
        <v>0</v>
      </c>
      <c r="G38" s="7">
        <v>150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8">
        <f t="shared" si="5"/>
        <v>150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15">
      <c r="A39" s="10" t="s">
        <v>44</v>
      </c>
      <c r="B39" s="14">
        <v>500</v>
      </c>
      <c r="C39" s="7">
        <v>400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550</v>
      </c>
      <c r="K39" s="7">
        <v>0</v>
      </c>
      <c r="L39" s="7">
        <f t="shared" ref="L39:M39" si="8">K39</f>
        <v>0</v>
      </c>
      <c r="M39" s="7">
        <f t="shared" si="8"/>
        <v>0</v>
      </c>
      <c r="N39" s="8">
        <f t="shared" si="5"/>
        <v>1450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15">
      <c r="A40" s="8" t="s">
        <v>47</v>
      </c>
      <c r="B40" s="8">
        <f t="shared" ref="B40:M40" si="9">SUM(B33:B39)</f>
        <v>1301.99</v>
      </c>
      <c r="C40" s="8">
        <f t="shared" si="9"/>
        <v>1245.99</v>
      </c>
      <c r="D40" s="8">
        <f t="shared" si="9"/>
        <v>836.99</v>
      </c>
      <c r="E40" s="8">
        <f t="shared" si="9"/>
        <v>736.99</v>
      </c>
      <c r="F40" s="8">
        <f t="shared" si="9"/>
        <v>688.99</v>
      </c>
      <c r="G40" s="8">
        <f t="shared" si="9"/>
        <v>838.99</v>
      </c>
      <c r="H40" s="8">
        <f t="shared" si="9"/>
        <v>788.99</v>
      </c>
      <c r="I40" s="8">
        <f t="shared" si="9"/>
        <v>412.98</v>
      </c>
      <c r="J40" s="8">
        <f t="shared" si="9"/>
        <v>979.99</v>
      </c>
      <c r="K40" s="8">
        <f t="shared" si="9"/>
        <v>718.99</v>
      </c>
      <c r="L40" s="8">
        <f t="shared" si="9"/>
        <v>718.99</v>
      </c>
      <c r="M40" s="8">
        <f t="shared" si="9"/>
        <v>718.99</v>
      </c>
      <c r="N40" s="8">
        <f t="shared" si="5"/>
        <v>9988.869999999999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1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/>
    </row>
    <row r="42" spans="1:26" ht="21.75" customHeight="1" x14ac:dyDescent="0.2">
      <c r="A42" s="134" t="s">
        <v>48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6"/>
    </row>
    <row r="43" spans="1:26" ht="12.75" customHeight="1" x14ac:dyDescent="0.15">
      <c r="A43" s="10" t="s">
        <v>49</v>
      </c>
      <c r="B43" s="7">
        <v>21.95</v>
      </c>
      <c r="C43" s="7">
        <v>21.95</v>
      </c>
      <c r="D43" s="7">
        <v>21.95</v>
      </c>
      <c r="E43" s="7">
        <v>21.95</v>
      </c>
      <c r="F43" s="7">
        <v>21.95</v>
      </c>
      <c r="G43" s="7">
        <v>21.95</v>
      </c>
      <c r="H43" s="7">
        <v>21.95</v>
      </c>
      <c r="I43" s="7">
        <v>21.95</v>
      </c>
      <c r="J43" s="7">
        <v>21.95</v>
      </c>
      <c r="K43" s="7">
        <v>21.95</v>
      </c>
      <c r="L43" s="7">
        <v>21.95</v>
      </c>
      <c r="M43" s="7">
        <v>21.95</v>
      </c>
      <c r="N43" s="8">
        <f t="shared" ref="N43:N52" si="10">SUM(B43:M43)</f>
        <v>263.39999999999992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15">
      <c r="A44" s="10" t="s">
        <v>56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8">
        <f t="shared" si="10"/>
        <v>0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15">
      <c r="A45" s="6" t="s">
        <v>57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8">
        <f t="shared" si="10"/>
        <v>0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15">
      <c r="A46" s="6" t="s">
        <v>51</v>
      </c>
      <c r="B46" s="7">
        <v>13.99</v>
      </c>
      <c r="C46" s="7">
        <f t="shared" ref="C46:M46" si="11">B46</f>
        <v>13.99</v>
      </c>
      <c r="D46" s="7">
        <f t="shared" si="11"/>
        <v>13.99</v>
      </c>
      <c r="E46" s="7">
        <f t="shared" si="11"/>
        <v>13.99</v>
      </c>
      <c r="F46" s="7">
        <f t="shared" si="11"/>
        <v>13.99</v>
      </c>
      <c r="G46" s="7">
        <f t="shared" si="11"/>
        <v>13.99</v>
      </c>
      <c r="H46" s="7">
        <f t="shared" si="11"/>
        <v>13.99</v>
      </c>
      <c r="I46" s="7">
        <f t="shared" si="11"/>
        <v>13.99</v>
      </c>
      <c r="J46" s="7">
        <f t="shared" si="11"/>
        <v>13.99</v>
      </c>
      <c r="K46" s="7">
        <f t="shared" si="11"/>
        <v>13.99</v>
      </c>
      <c r="L46" s="7">
        <f t="shared" si="11"/>
        <v>13.99</v>
      </c>
      <c r="M46" s="7">
        <f t="shared" si="11"/>
        <v>13.99</v>
      </c>
      <c r="N46" s="8">
        <f t="shared" si="10"/>
        <v>167.88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15">
      <c r="A47" s="10" t="s">
        <v>55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8">
        <f t="shared" si="10"/>
        <v>0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15">
      <c r="A48" s="6" t="s">
        <v>52</v>
      </c>
      <c r="B48" s="7">
        <v>12.99</v>
      </c>
      <c r="C48" s="7">
        <f t="shared" ref="C48:M48" si="12">B48</f>
        <v>12.99</v>
      </c>
      <c r="D48" s="7">
        <f t="shared" si="12"/>
        <v>12.99</v>
      </c>
      <c r="E48" s="7">
        <f t="shared" si="12"/>
        <v>12.99</v>
      </c>
      <c r="F48" s="7">
        <f t="shared" si="12"/>
        <v>12.99</v>
      </c>
      <c r="G48" s="7">
        <f t="shared" si="12"/>
        <v>12.99</v>
      </c>
      <c r="H48" s="7">
        <f t="shared" si="12"/>
        <v>12.99</v>
      </c>
      <c r="I48" s="7">
        <f t="shared" si="12"/>
        <v>12.99</v>
      </c>
      <c r="J48" s="7">
        <f t="shared" si="12"/>
        <v>12.99</v>
      </c>
      <c r="K48" s="7">
        <f t="shared" si="12"/>
        <v>12.99</v>
      </c>
      <c r="L48" s="7">
        <f t="shared" si="12"/>
        <v>12.99</v>
      </c>
      <c r="M48" s="7">
        <f t="shared" si="12"/>
        <v>12.99</v>
      </c>
      <c r="N48" s="8">
        <f t="shared" si="10"/>
        <v>155.88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15">
      <c r="A49" s="10" t="s">
        <v>50</v>
      </c>
      <c r="B49" s="14">
        <v>14.99</v>
      </c>
      <c r="C49" s="14">
        <v>14.99</v>
      </c>
      <c r="D49" s="14">
        <v>14.99</v>
      </c>
      <c r="E49" s="14">
        <v>14.99</v>
      </c>
      <c r="F49" s="14">
        <v>14.99</v>
      </c>
      <c r="G49" s="14">
        <v>14.99</v>
      </c>
      <c r="H49" s="14">
        <v>14.99</v>
      </c>
      <c r="I49" s="14">
        <v>14.99</v>
      </c>
      <c r="J49" s="14">
        <v>14.99</v>
      </c>
      <c r="K49" s="14">
        <v>14.99</v>
      </c>
      <c r="L49" s="14">
        <v>14.99</v>
      </c>
      <c r="M49" s="14">
        <v>14.99</v>
      </c>
      <c r="N49" s="8">
        <f t="shared" si="10"/>
        <v>179.88000000000002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15">
      <c r="A50" s="6" t="s">
        <v>53</v>
      </c>
      <c r="B50" s="7">
        <v>0</v>
      </c>
      <c r="C50" s="7">
        <v>0</v>
      </c>
      <c r="D50" s="7">
        <v>0</v>
      </c>
      <c r="E50" s="7">
        <v>119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8">
        <f t="shared" si="10"/>
        <v>119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15">
      <c r="A51" s="10" t="s">
        <v>54</v>
      </c>
      <c r="B51" s="13">
        <v>0</v>
      </c>
      <c r="C51" s="7">
        <v>0</v>
      </c>
      <c r="D51" s="7">
        <v>0</v>
      </c>
      <c r="E51" s="7">
        <f t="shared" ref="E51:M51" si="13">D51</f>
        <v>0</v>
      </c>
      <c r="F51" s="7">
        <f t="shared" si="13"/>
        <v>0</v>
      </c>
      <c r="G51" s="7">
        <f t="shared" si="13"/>
        <v>0</v>
      </c>
      <c r="H51" s="7">
        <f t="shared" si="13"/>
        <v>0</v>
      </c>
      <c r="I51" s="7">
        <f t="shared" si="13"/>
        <v>0</v>
      </c>
      <c r="J51" s="7">
        <f t="shared" si="13"/>
        <v>0</v>
      </c>
      <c r="K51" s="7">
        <f t="shared" si="13"/>
        <v>0</v>
      </c>
      <c r="L51" s="7">
        <f t="shared" si="13"/>
        <v>0</v>
      </c>
      <c r="M51" s="7">
        <f t="shared" si="13"/>
        <v>0</v>
      </c>
      <c r="N51" s="8">
        <f t="shared" si="10"/>
        <v>0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15">
      <c r="A52" s="8" t="s">
        <v>58</v>
      </c>
      <c r="B52" s="8">
        <f t="shared" ref="B52:M52" si="14">SUM(B43:B51)</f>
        <v>63.92</v>
      </c>
      <c r="C52" s="8">
        <f t="shared" si="14"/>
        <v>63.92</v>
      </c>
      <c r="D52" s="8">
        <f t="shared" si="14"/>
        <v>63.92</v>
      </c>
      <c r="E52" s="8">
        <f t="shared" si="14"/>
        <v>182.92000000000002</v>
      </c>
      <c r="F52" s="8">
        <f t="shared" si="14"/>
        <v>63.92</v>
      </c>
      <c r="G52" s="8">
        <f t="shared" si="14"/>
        <v>63.92</v>
      </c>
      <c r="H52" s="8">
        <f t="shared" si="14"/>
        <v>63.92</v>
      </c>
      <c r="I52" s="8">
        <f t="shared" si="14"/>
        <v>63.92</v>
      </c>
      <c r="J52" s="8">
        <f t="shared" si="14"/>
        <v>63.92</v>
      </c>
      <c r="K52" s="8">
        <f t="shared" si="14"/>
        <v>63.92</v>
      </c>
      <c r="L52" s="8">
        <f t="shared" si="14"/>
        <v>63.92</v>
      </c>
      <c r="M52" s="8">
        <f t="shared" si="14"/>
        <v>63.92</v>
      </c>
      <c r="N52" s="8">
        <f t="shared" si="10"/>
        <v>886.03999999999985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15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7"/>
    </row>
    <row r="54" spans="1:26" ht="21.75" hidden="1" customHeight="1" x14ac:dyDescent="0.2">
      <c r="A54" s="134" t="s">
        <v>59</v>
      </c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6"/>
    </row>
    <row r="55" spans="1:26" ht="12.75" hidden="1" customHeight="1" x14ac:dyDescent="0.15">
      <c r="A55" s="6" t="s">
        <v>61</v>
      </c>
      <c r="B55" s="7">
        <v>60</v>
      </c>
      <c r="C55" s="7">
        <v>60</v>
      </c>
      <c r="D55" s="7">
        <v>60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60</v>
      </c>
      <c r="N55" s="8">
        <f t="shared" ref="N55:N62" si="15">SUM(B55:M55)</f>
        <v>240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hidden="1" customHeight="1" x14ac:dyDescent="0.15">
      <c r="A56" s="10" t="s">
        <v>143</v>
      </c>
      <c r="B56" s="13">
        <v>700.84</v>
      </c>
      <c r="C56" s="14">
        <f t="shared" ref="C56:H56" si="16">B56</f>
        <v>700.84</v>
      </c>
      <c r="D56" s="14">
        <f t="shared" si="16"/>
        <v>700.84</v>
      </c>
      <c r="E56" s="14">
        <f t="shared" si="16"/>
        <v>700.84</v>
      </c>
      <c r="F56" s="14">
        <f t="shared" si="16"/>
        <v>700.84</v>
      </c>
      <c r="G56" s="14">
        <f t="shared" si="16"/>
        <v>700.84</v>
      </c>
      <c r="H56" s="14">
        <f t="shared" si="16"/>
        <v>700.84</v>
      </c>
      <c r="I56" s="14">
        <v>0</v>
      </c>
      <c r="J56" s="14">
        <f t="shared" ref="J56:M56" si="17">I56</f>
        <v>0</v>
      </c>
      <c r="K56" s="14">
        <f t="shared" si="17"/>
        <v>0</v>
      </c>
      <c r="L56" s="14">
        <f t="shared" si="17"/>
        <v>0</v>
      </c>
      <c r="M56" s="14">
        <f t="shared" si="17"/>
        <v>0</v>
      </c>
      <c r="N56" s="8">
        <f t="shared" si="15"/>
        <v>4905.88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hidden="1" customHeight="1" x14ac:dyDescent="0.15">
      <c r="A57" s="6" t="s">
        <v>62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8">
        <f t="shared" si="15"/>
        <v>0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hidden="1" customHeight="1" x14ac:dyDescent="0.15">
      <c r="A58" s="10" t="s">
        <v>63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8">
        <f t="shared" si="15"/>
        <v>0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hidden="1" customHeight="1" x14ac:dyDescent="0.15">
      <c r="A59" s="6" t="s">
        <v>64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8">
        <f t="shared" si="15"/>
        <v>0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hidden="1" customHeight="1" x14ac:dyDescent="0.15">
      <c r="A60" s="10" t="s">
        <v>65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8">
        <f t="shared" si="15"/>
        <v>0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hidden="1" customHeight="1" x14ac:dyDescent="0.15">
      <c r="A61" s="6"/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8">
        <f t="shared" si="15"/>
        <v>0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hidden="1" customHeight="1" x14ac:dyDescent="0.15">
      <c r="A62" s="8" t="s">
        <v>66</v>
      </c>
      <c r="B62" s="8">
        <f t="shared" ref="B62:M62" si="18">SUM(B55:B61)</f>
        <v>760.84</v>
      </c>
      <c r="C62" s="8">
        <f t="shared" si="18"/>
        <v>760.84</v>
      </c>
      <c r="D62" s="8">
        <f t="shared" si="18"/>
        <v>760.84</v>
      </c>
      <c r="E62" s="8">
        <f t="shared" si="18"/>
        <v>700.84</v>
      </c>
      <c r="F62" s="8">
        <f t="shared" si="18"/>
        <v>700.84</v>
      </c>
      <c r="G62" s="8">
        <f t="shared" si="18"/>
        <v>700.84</v>
      </c>
      <c r="H62" s="8">
        <f t="shared" si="18"/>
        <v>700.84</v>
      </c>
      <c r="I62" s="8">
        <f t="shared" si="18"/>
        <v>0</v>
      </c>
      <c r="J62" s="8">
        <f t="shared" si="18"/>
        <v>0</v>
      </c>
      <c r="K62" s="8">
        <f t="shared" si="18"/>
        <v>0</v>
      </c>
      <c r="L62" s="8">
        <f t="shared" si="18"/>
        <v>0</v>
      </c>
      <c r="M62" s="8">
        <f t="shared" si="18"/>
        <v>60</v>
      </c>
      <c r="N62" s="8">
        <f t="shared" si="15"/>
        <v>5145.88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hidden="1" customHeight="1" x14ac:dyDescent="0.15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/>
    </row>
    <row r="64" spans="1:26" ht="21.75" hidden="1" customHeight="1" x14ac:dyDescent="0.2">
      <c r="A64" s="134" t="s">
        <v>67</v>
      </c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6"/>
    </row>
    <row r="65" spans="1:26" ht="12.75" hidden="1" customHeight="1" x14ac:dyDescent="0.15">
      <c r="A65" s="6" t="s">
        <v>68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8">
        <f t="shared" ref="N65:N71" si="19">SUM(B65:M65)</f>
        <v>0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hidden="1" customHeight="1" x14ac:dyDescent="0.15">
      <c r="A66" s="10" t="s">
        <v>69</v>
      </c>
      <c r="B66" s="14">
        <v>0</v>
      </c>
      <c r="C66" s="14">
        <v>0</v>
      </c>
      <c r="D66" s="14">
        <v>0</v>
      </c>
      <c r="E66" s="14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8">
        <f t="shared" si="19"/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hidden="1" customHeight="1" x14ac:dyDescent="0.15">
      <c r="A67" s="6" t="s">
        <v>70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8">
        <f t="shared" si="19"/>
        <v>0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hidden="1" customHeight="1" x14ac:dyDescent="0.15">
      <c r="A68" s="10" t="s">
        <v>71</v>
      </c>
      <c r="B68" s="14">
        <v>0</v>
      </c>
      <c r="C68" s="14">
        <v>0</v>
      </c>
      <c r="D68" s="14">
        <v>0</v>
      </c>
      <c r="E68" s="14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8">
        <f t="shared" si="19"/>
        <v>0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hidden="1" customHeight="1" x14ac:dyDescent="0.15">
      <c r="A69" s="6" t="s">
        <v>72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8">
        <f t="shared" si="19"/>
        <v>0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hidden="1" customHeight="1" x14ac:dyDescent="0.15">
      <c r="A70" s="10" t="s">
        <v>73</v>
      </c>
      <c r="B70" s="14">
        <v>0</v>
      </c>
      <c r="C70" s="14">
        <v>0</v>
      </c>
      <c r="D70" s="14">
        <v>0</v>
      </c>
      <c r="E70" s="14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8">
        <f t="shared" si="19"/>
        <v>0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hidden="1" customHeight="1" x14ac:dyDescent="0.15">
      <c r="A71" s="8" t="s">
        <v>74</v>
      </c>
      <c r="B71" s="8">
        <f t="shared" ref="B71:M71" si="20">SUM(B65:B70)</f>
        <v>0</v>
      </c>
      <c r="C71" s="8">
        <f t="shared" si="20"/>
        <v>0</v>
      </c>
      <c r="D71" s="8">
        <f t="shared" si="20"/>
        <v>0</v>
      </c>
      <c r="E71" s="8">
        <f t="shared" si="20"/>
        <v>0</v>
      </c>
      <c r="F71" s="8">
        <f t="shared" si="20"/>
        <v>0</v>
      </c>
      <c r="G71" s="8">
        <f t="shared" si="20"/>
        <v>0</v>
      </c>
      <c r="H71" s="8">
        <f t="shared" si="20"/>
        <v>0</v>
      </c>
      <c r="I71" s="8">
        <f t="shared" si="20"/>
        <v>0</v>
      </c>
      <c r="J71" s="8">
        <f t="shared" si="20"/>
        <v>0</v>
      </c>
      <c r="K71" s="8">
        <f t="shared" si="20"/>
        <v>0</v>
      </c>
      <c r="L71" s="8">
        <f t="shared" si="20"/>
        <v>0</v>
      </c>
      <c r="M71" s="8">
        <f t="shared" si="20"/>
        <v>0</v>
      </c>
      <c r="N71" s="8">
        <f t="shared" si="19"/>
        <v>0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hidden="1" customHeight="1" x14ac:dyDescent="0.1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7"/>
    </row>
    <row r="73" spans="1:26" ht="21.75" hidden="1" customHeight="1" x14ac:dyDescent="0.2">
      <c r="A73" s="134" t="s">
        <v>75</v>
      </c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6"/>
    </row>
    <row r="74" spans="1:26" ht="12.75" hidden="1" customHeight="1" x14ac:dyDescent="0.15">
      <c r="A74" s="6" t="s">
        <v>76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8">
        <f t="shared" ref="N74:N78" si="21">SUM(B74:M74)</f>
        <v>0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hidden="1" customHeight="1" x14ac:dyDescent="0.15">
      <c r="A75" s="10" t="s">
        <v>77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8">
        <f t="shared" si="21"/>
        <v>0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hidden="1" customHeight="1" x14ac:dyDescent="0.15">
      <c r="A76" s="6" t="s">
        <v>78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8">
        <f t="shared" si="21"/>
        <v>0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hidden="1" customHeight="1" x14ac:dyDescent="0.15">
      <c r="A77" s="10"/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8">
        <f t="shared" si="21"/>
        <v>0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hidden="1" customHeight="1" x14ac:dyDescent="0.15">
      <c r="A78" s="8" t="s">
        <v>79</v>
      </c>
      <c r="B78" s="8">
        <f t="shared" ref="B78:M78" si="22">SUM(B74:B77)</f>
        <v>0</v>
      </c>
      <c r="C78" s="8">
        <f t="shared" si="22"/>
        <v>0</v>
      </c>
      <c r="D78" s="8">
        <f t="shared" si="22"/>
        <v>0</v>
      </c>
      <c r="E78" s="8">
        <f t="shared" si="22"/>
        <v>0</v>
      </c>
      <c r="F78" s="8">
        <f t="shared" si="22"/>
        <v>0</v>
      </c>
      <c r="G78" s="8">
        <f t="shared" si="22"/>
        <v>0</v>
      </c>
      <c r="H78" s="8">
        <f t="shared" si="22"/>
        <v>0</v>
      </c>
      <c r="I78" s="8">
        <f t="shared" si="22"/>
        <v>0</v>
      </c>
      <c r="J78" s="8">
        <f t="shared" si="22"/>
        <v>0</v>
      </c>
      <c r="K78" s="8">
        <f t="shared" si="22"/>
        <v>0</v>
      </c>
      <c r="L78" s="8">
        <f t="shared" si="22"/>
        <v>0</v>
      </c>
      <c r="M78" s="8">
        <f t="shared" si="22"/>
        <v>0</v>
      </c>
      <c r="N78" s="8">
        <f t="shared" si="21"/>
        <v>0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hidden="1" customHeight="1" x14ac:dyDescent="0.15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7"/>
    </row>
    <row r="80" spans="1:26" ht="21.75" hidden="1" customHeight="1" x14ac:dyDescent="0.2">
      <c r="A80" s="134" t="s">
        <v>80</v>
      </c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6"/>
    </row>
    <row r="81" spans="1:26" ht="12.75" hidden="1" customHeight="1" x14ac:dyDescent="0.15">
      <c r="A81" s="6" t="s">
        <v>82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8">
        <f t="shared" ref="N81:N85" si="23">SUM(B81:M81)</f>
        <v>0</v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hidden="1" customHeight="1" x14ac:dyDescent="0.15">
      <c r="A82" s="10" t="s">
        <v>83</v>
      </c>
      <c r="B82" s="14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8">
        <f t="shared" si="23"/>
        <v>0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hidden="1" customHeight="1" x14ac:dyDescent="0.15">
      <c r="A83" s="6" t="s">
        <v>144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8">
        <f t="shared" si="23"/>
        <v>0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hidden="1" customHeight="1" x14ac:dyDescent="0.15">
      <c r="A84" s="10" t="s">
        <v>84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8">
        <f t="shared" si="23"/>
        <v>0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hidden="1" customHeight="1" x14ac:dyDescent="0.15">
      <c r="A85" s="6" t="s">
        <v>145</v>
      </c>
      <c r="B85" s="7">
        <v>0</v>
      </c>
      <c r="C85" s="7">
        <f t="shared" ref="C85:M85" si="24">B85</f>
        <v>0</v>
      </c>
      <c r="D85" s="7">
        <f t="shared" si="24"/>
        <v>0</v>
      </c>
      <c r="E85" s="7">
        <f t="shared" si="24"/>
        <v>0</v>
      </c>
      <c r="F85" s="7">
        <f t="shared" si="24"/>
        <v>0</v>
      </c>
      <c r="G85" s="7">
        <f t="shared" si="24"/>
        <v>0</v>
      </c>
      <c r="H85" s="7">
        <f t="shared" si="24"/>
        <v>0</v>
      </c>
      <c r="I85" s="7">
        <f t="shared" si="24"/>
        <v>0</v>
      </c>
      <c r="J85" s="7">
        <f t="shared" si="24"/>
        <v>0</v>
      </c>
      <c r="K85" s="7">
        <f t="shared" si="24"/>
        <v>0</v>
      </c>
      <c r="L85" s="7">
        <f t="shared" si="24"/>
        <v>0</v>
      </c>
      <c r="M85" s="7">
        <f t="shared" si="24"/>
        <v>0</v>
      </c>
      <c r="N85" s="8">
        <f t="shared" si="23"/>
        <v>0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hidden="1" customHeight="1" x14ac:dyDescent="0.15">
      <c r="A86" s="8" t="s">
        <v>85</v>
      </c>
      <c r="B86" s="8">
        <f t="shared" ref="B86:N86" si="25">SUM(B81:B85)</f>
        <v>0</v>
      </c>
      <c r="C86" s="8">
        <f t="shared" si="25"/>
        <v>0</v>
      </c>
      <c r="D86" s="8">
        <f t="shared" si="25"/>
        <v>0</v>
      </c>
      <c r="E86" s="8">
        <f t="shared" si="25"/>
        <v>0</v>
      </c>
      <c r="F86" s="8">
        <f t="shared" si="25"/>
        <v>0</v>
      </c>
      <c r="G86" s="8">
        <f t="shared" si="25"/>
        <v>0</v>
      </c>
      <c r="H86" s="8">
        <f t="shared" si="25"/>
        <v>0</v>
      </c>
      <c r="I86" s="8">
        <f t="shared" si="25"/>
        <v>0</v>
      </c>
      <c r="J86" s="8">
        <f t="shared" si="25"/>
        <v>0</v>
      </c>
      <c r="K86" s="8">
        <f t="shared" si="25"/>
        <v>0</v>
      </c>
      <c r="L86" s="8">
        <f t="shared" si="25"/>
        <v>0</v>
      </c>
      <c r="M86" s="8">
        <f t="shared" si="25"/>
        <v>0</v>
      </c>
      <c r="N86" s="8">
        <f t="shared" si="25"/>
        <v>0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hidden="1" customHeight="1" x14ac:dyDescent="0.15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7"/>
    </row>
    <row r="88" spans="1:26" ht="21.75" customHeight="1" x14ac:dyDescent="0.2">
      <c r="A88" s="134" t="s">
        <v>86</v>
      </c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6"/>
    </row>
    <row r="89" spans="1:26" ht="12.75" customHeight="1" x14ac:dyDescent="0.15">
      <c r="A89" s="6" t="s">
        <v>91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200</v>
      </c>
      <c r="J89" s="7">
        <v>0</v>
      </c>
      <c r="K89" s="7">
        <v>0</v>
      </c>
      <c r="L89" s="7">
        <v>0</v>
      </c>
      <c r="M89" s="7">
        <v>0</v>
      </c>
      <c r="N89" s="8">
        <f t="shared" ref="N89:N93" si="26">SUM(B89:M89)</f>
        <v>200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15">
      <c r="A90" s="10" t="s">
        <v>146</v>
      </c>
      <c r="B90" s="13">
        <v>362</v>
      </c>
      <c r="C90" s="14">
        <v>634</v>
      </c>
      <c r="D90" s="14">
        <v>771</v>
      </c>
      <c r="E90" s="14">
        <v>417</v>
      </c>
      <c r="F90" s="14">
        <v>273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8">
        <f t="shared" si="26"/>
        <v>2457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15">
      <c r="A91" s="6" t="s">
        <v>87</v>
      </c>
      <c r="B91" s="7">
        <v>0</v>
      </c>
      <c r="C91" s="7">
        <v>0</v>
      </c>
      <c r="D91" s="7">
        <v>650</v>
      </c>
      <c r="E91" s="7">
        <v>650</v>
      </c>
      <c r="F91" s="7">
        <v>650</v>
      </c>
      <c r="G91" s="7">
        <v>650</v>
      </c>
      <c r="H91" s="7">
        <v>0</v>
      </c>
      <c r="I91" s="7">
        <v>325</v>
      </c>
      <c r="J91" s="7">
        <v>0</v>
      </c>
      <c r="K91" s="7">
        <v>325</v>
      </c>
      <c r="L91" s="7">
        <v>650</v>
      </c>
      <c r="M91" s="7">
        <v>650</v>
      </c>
      <c r="N91" s="8">
        <f t="shared" si="26"/>
        <v>4550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15">
      <c r="A92" s="10" t="s">
        <v>88</v>
      </c>
      <c r="B92" s="13">
        <v>249</v>
      </c>
      <c r="C92" s="14">
        <v>500</v>
      </c>
      <c r="D92" s="14">
        <v>249</v>
      </c>
      <c r="E92" s="14">
        <v>249</v>
      </c>
      <c r="F92" s="14">
        <v>249</v>
      </c>
      <c r="G92" s="14">
        <v>249</v>
      </c>
      <c r="H92" s="14">
        <v>249</v>
      </c>
      <c r="I92" s="14">
        <v>249</v>
      </c>
      <c r="J92" s="14">
        <v>249</v>
      </c>
      <c r="K92" s="14">
        <v>249</v>
      </c>
      <c r="L92" s="14">
        <v>249</v>
      </c>
      <c r="M92" s="14">
        <v>249</v>
      </c>
      <c r="N92" s="8">
        <f t="shared" si="26"/>
        <v>3239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15">
      <c r="A93" s="6" t="s">
        <v>89</v>
      </c>
      <c r="B93" s="12">
        <v>251</v>
      </c>
      <c r="C93" s="7">
        <v>251</v>
      </c>
      <c r="D93" s="7">
        <v>251</v>
      </c>
      <c r="E93" s="7">
        <v>251</v>
      </c>
      <c r="F93" s="7">
        <v>251</v>
      </c>
      <c r="G93" s="7">
        <v>251</v>
      </c>
      <c r="H93" s="7">
        <v>251</v>
      </c>
      <c r="I93" s="7">
        <v>251</v>
      </c>
      <c r="J93" s="7">
        <v>251</v>
      </c>
      <c r="K93" s="7">
        <v>251</v>
      </c>
      <c r="L93" s="7">
        <v>251</v>
      </c>
      <c r="M93" s="7">
        <v>251</v>
      </c>
      <c r="N93" s="8">
        <f t="shared" si="26"/>
        <v>3012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15">
      <c r="A94" s="8" t="s">
        <v>92</v>
      </c>
      <c r="B94" s="8">
        <f t="shared" ref="B94:N94" si="27">SUM(B89:B93)</f>
        <v>862</v>
      </c>
      <c r="C94" s="8">
        <f t="shared" si="27"/>
        <v>1385</v>
      </c>
      <c r="D94" s="8">
        <f t="shared" si="27"/>
        <v>1921</v>
      </c>
      <c r="E94" s="8">
        <f t="shared" si="27"/>
        <v>1567</v>
      </c>
      <c r="F94" s="8">
        <f t="shared" si="27"/>
        <v>1423</v>
      </c>
      <c r="G94" s="8">
        <f t="shared" si="27"/>
        <v>1150</v>
      </c>
      <c r="H94" s="8">
        <f t="shared" si="27"/>
        <v>500</v>
      </c>
      <c r="I94" s="8">
        <f t="shared" si="27"/>
        <v>1025</v>
      </c>
      <c r="J94" s="8">
        <f t="shared" si="27"/>
        <v>500</v>
      </c>
      <c r="K94" s="8">
        <f t="shared" si="27"/>
        <v>825</v>
      </c>
      <c r="L94" s="8">
        <f t="shared" si="27"/>
        <v>1150</v>
      </c>
      <c r="M94" s="8">
        <f t="shared" si="27"/>
        <v>1150</v>
      </c>
      <c r="N94" s="8">
        <f t="shared" si="27"/>
        <v>13458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15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7"/>
    </row>
    <row r="96" spans="1:26" ht="21.75" hidden="1" customHeight="1" x14ac:dyDescent="0.2">
      <c r="A96" s="134" t="s">
        <v>93</v>
      </c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6"/>
    </row>
    <row r="97" spans="1:26" ht="12.75" hidden="1" customHeight="1" x14ac:dyDescent="0.15">
      <c r="A97" s="6" t="s">
        <v>68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8">
        <f t="shared" ref="N97:N101" si="28">SUM(B97:M97)</f>
        <v>0</v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hidden="1" customHeight="1" x14ac:dyDescent="0.15">
      <c r="A98" s="10" t="s">
        <v>94</v>
      </c>
      <c r="B98" s="13">
        <v>250</v>
      </c>
      <c r="C98" s="14">
        <v>500</v>
      </c>
      <c r="D98" s="14">
        <v>500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8">
        <f t="shared" si="28"/>
        <v>1250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hidden="1" customHeight="1" x14ac:dyDescent="0.15">
      <c r="A99" s="6" t="s">
        <v>95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8">
        <f t="shared" si="28"/>
        <v>0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hidden="1" customHeight="1" x14ac:dyDescent="0.15">
      <c r="A100" s="10" t="s">
        <v>96</v>
      </c>
      <c r="B100" s="13">
        <v>330</v>
      </c>
      <c r="C100" s="14">
        <v>280</v>
      </c>
      <c r="D100" s="14">
        <v>280</v>
      </c>
      <c r="E100" s="14">
        <v>280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8">
        <f t="shared" si="28"/>
        <v>1170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hidden="1" customHeight="1" x14ac:dyDescent="0.15">
      <c r="A101" s="6" t="s">
        <v>147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8">
        <f t="shared" si="28"/>
        <v>0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hidden="1" customHeight="1" x14ac:dyDescent="0.15">
      <c r="A102" s="8" t="s">
        <v>97</v>
      </c>
      <c r="B102" s="8">
        <f t="shared" ref="B102:N102" si="29">SUM(B97:B101)</f>
        <v>580</v>
      </c>
      <c r="C102" s="8">
        <f t="shared" si="29"/>
        <v>780</v>
      </c>
      <c r="D102" s="8">
        <f t="shared" si="29"/>
        <v>780</v>
      </c>
      <c r="E102" s="8">
        <f t="shared" si="29"/>
        <v>280</v>
      </c>
      <c r="F102" s="8">
        <f t="shared" si="29"/>
        <v>0</v>
      </c>
      <c r="G102" s="8">
        <f t="shared" si="29"/>
        <v>0</v>
      </c>
      <c r="H102" s="8">
        <f t="shared" si="29"/>
        <v>0</v>
      </c>
      <c r="I102" s="8">
        <f t="shared" si="29"/>
        <v>0</v>
      </c>
      <c r="J102" s="8">
        <f t="shared" si="29"/>
        <v>0</v>
      </c>
      <c r="K102" s="8">
        <f t="shared" si="29"/>
        <v>0</v>
      </c>
      <c r="L102" s="8">
        <f t="shared" si="29"/>
        <v>0</v>
      </c>
      <c r="M102" s="8">
        <f t="shared" si="29"/>
        <v>0</v>
      </c>
      <c r="N102" s="8">
        <f t="shared" si="29"/>
        <v>2420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hidden="1" customHeight="1" x14ac:dyDescent="0.15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20"/>
    </row>
    <row r="104" spans="1:26" ht="21.75" customHeight="1" x14ac:dyDescent="0.2">
      <c r="A104" s="134" t="s">
        <v>148</v>
      </c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6"/>
    </row>
    <row r="105" spans="1:26" ht="12.75" customHeight="1" x14ac:dyDescent="0.15">
      <c r="A105" s="6" t="s">
        <v>99</v>
      </c>
      <c r="B105" s="7">
        <v>36.74</v>
      </c>
      <c r="C105" s="7">
        <v>36.74</v>
      </c>
      <c r="D105" s="7">
        <v>36.74</v>
      </c>
      <c r="E105" s="7">
        <v>36.74</v>
      </c>
      <c r="F105" s="7">
        <v>36.74</v>
      </c>
      <c r="G105" s="7">
        <v>36.74</v>
      </c>
      <c r="H105" s="7">
        <v>36.74</v>
      </c>
      <c r="I105" s="7">
        <v>36.74</v>
      </c>
      <c r="J105" s="7">
        <v>36.74</v>
      </c>
      <c r="K105" s="7">
        <v>36.74</v>
      </c>
      <c r="L105" s="7">
        <v>36.74</v>
      </c>
      <c r="M105" s="7">
        <v>36.74</v>
      </c>
      <c r="N105" s="8">
        <f t="shared" ref="N105:N109" si="30">SUM(B105:M105)</f>
        <v>440.88000000000005</v>
      </c>
    </row>
    <row r="106" spans="1:26" ht="12.75" customHeight="1" x14ac:dyDescent="0.15">
      <c r="A106" s="10" t="s">
        <v>100</v>
      </c>
      <c r="B106" s="14">
        <v>15.74</v>
      </c>
      <c r="C106" s="14">
        <v>15.74</v>
      </c>
      <c r="D106" s="14">
        <v>15.74</v>
      </c>
      <c r="E106" s="14">
        <v>15.74</v>
      </c>
      <c r="F106" s="14">
        <v>15.74</v>
      </c>
      <c r="G106" s="14">
        <v>15.74</v>
      </c>
      <c r="H106" s="14">
        <v>15.74</v>
      </c>
      <c r="I106" s="14">
        <v>15.74</v>
      </c>
      <c r="J106" s="14">
        <v>15.74</v>
      </c>
      <c r="K106" s="14">
        <v>15.74</v>
      </c>
      <c r="L106" s="14">
        <v>15.74</v>
      </c>
      <c r="M106" s="14">
        <v>15.74</v>
      </c>
      <c r="N106" s="8">
        <f t="shared" si="30"/>
        <v>188.88000000000002</v>
      </c>
    </row>
    <row r="107" spans="1:26" ht="12.75" customHeight="1" x14ac:dyDescent="0.15">
      <c r="A107" s="6" t="s">
        <v>90</v>
      </c>
      <c r="B107" s="12">
        <v>258</v>
      </c>
      <c r="C107" s="7">
        <v>244</v>
      </c>
      <c r="D107" s="7">
        <v>136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8">
        <f t="shared" si="30"/>
        <v>638</v>
      </c>
    </row>
    <row r="108" spans="1:26" ht="12.75" customHeight="1" x14ac:dyDescent="0.15">
      <c r="A108" s="10"/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8">
        <f t="shared" si="30"/>
        <v>0</v>
      </c>
    </row>
    <row r="109" spans="1:26" ht="12.75" customHeight="1" x14ac:dyDescent="0.15">
      <c r="A109" s="6"/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8">
        <f t="shared" si="30"/>
        <v>0</v>
      </c>
    </row>
    <row r="110" spans="1:26" ht="12.75" customHeight="1" x14ac:dyDescent="0.15">
      <c r="A110" s="8" t="s">
        <v>97</v>
      </c>
      <c r="B110" s="8">
        <f t="shared" ref="B110:N110" si="31">SUM(B105:B109)</f>
        <v>310.48</v>
      </c>
      <c r="C110" s="8">
        <f t="shared" si="31"/>
        <v>296.48</v>
      </c>
      <c r="D110" s="8">
        <f t="shared" si="31"/>
        <v>188.48000000000002</v>
      </c>
      <c r="E110" s="8">
        <f t="shared" si="31"/>
        <v>52.480000000000004</v>
      </c>
      <c r="F110" s="8">
        <f t="shared" si="31"/>
        <v>52.480000000000004</v>
      </c>
      <c r="G110" s="8">
        <f t="shared" si="31"/>
        <v>52.480000000000004</v>
      </c>
      <c r="H110" s="8">
        <f t="shared" si="31"/>
        <v>52.480000000000004</v>
      </c>
      <c r="I110" s="8">
        <f t="shared" si="31"/>
        <v>52.480000000000004</v>
      </c>
      <c r="J110" s="8">
        <f t="shared" si="31"/>
        <v>52.480000000000004</v>
      </c>
      <c r="K110" s="8">
        <f t="shared" si="31"/>
        <v>52.480000000000004</v>
      </c>
      <c r="L110" s="8">
        <f t="shared" si="31"/>
        <v>52.480000000000004</v>
      </c>
      <c r="M110" s="8">
        <f t="shared" si="31"/>
        <v>52.480000000000004</v>
      </c>
      <c r="N110" s="8">
        <f t="shared" si="31"/>
        <v>1267.7600000000002</v>
      </c>
    </row>
    <row r="111" spans="1:26" ht="12.75" customHeight="1" x14ac:dyDescent="0.15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20"/>
    </row>
    <row r="112" spans="1:26" ht="29.25" customHeight="1" x14ac:dyDescent="0.15">
      <c r="A112" s="21" t="s">
        <v>103</v>
      </c>
      <c r="B112" s="22">
        <f t="shared" ref="B112:M112" si="32">SUM(B19+B30+B40+B52+B62+B71+B78+B86+B94+B102+B110)</f>
        <v>6690.23</v>
      </c>
      <c r="C112" s="22">
        <f t="shared" si="32"/>
        <v>7293.23</v>
      </c>
      <c r="D112" s="22">
        <f t="shared" si="32"/>
        <v>7362.23</v>
      </c>
      <c r="E112" s="22">
        <f t="shared" si="32"/>
        <v>6545.23</v>
      </c>
      <c r="F112" s="22">
        <f t="shared" si="32"/>
        <v>5958.23</v>
      </c>
      <c r="G112" s="22">
        <f t="shared" si="32"/>
        <v>5783.23</v>
      </c>
      <c r="H112" s="22">
        <f t="shared" si="32"/>
        <v>4838.2299999999996</v>
      </c>
      <c r="I112" s="22">
        <f t="shared" si="32"/>
        <v>4138.38</v>
      </c>
      <c r="J112" s="22">
        <f t="shared" si="32"/>
        <v>1984.39</v>
      </c>
      <c r="K112" s="22">
        <f t="shared" si="32"/>
        <v>2009.39</v>
      </c>
      <c r="L112" s="22">
        <f t="shared" si="32"/>
        <v>2334.39</v>
      </c>
      <c r="M112" s="22">
        <f t="shared" si="32"/>
        <v>2394.39</v>
      </c>
      <c r="N112" s="8">
        <f>SUM(B112:M112)</f>
        <v>57331.549999999981</v>
      </c>
    </row>
    <row r="113" spans="1:14" ht="30" customHeight="1" x14ac:dyDescent="0.15">
      <c r="A113" s="21" t="s">
        <v>104</v>
      </c>
      <c r="B113" s="22">
        <f t="shared" ref="B113:N113" si="33">SUM(B10-B112)</f>
        <v>-6690.23</v>
      </c>
      <c r="C113" s="22">
        <f t="shared" si="33"/>
        <v>-7293.23</v>
      </c>
      <c r="D113" s="22">
        <f t="shared" si="33"/>
        <v>-7362.23</v>
      </c>
      <c r="E113" s="22">
        <f t="shared" si="33"/>
        <v>-6545.23</v>
      </c>
      <c r="F113" s="22">
        <f t="shared" si="33"/>
        <v>-5958.23</v>
      </c>
      <c r="G113" s="22">
        <f t="shared" si="33"/>
        <v>-5783.23</v>
      </c>
      <c r="H113" s="22">
        <f t="shared" si="33"/>
        <v>-4838.2299999999996</v>
      </c>
      <c r="I113" s="22">
        <f t="shared" si="33"/>
        <v>-4138.38</v>
      </c>
      <c r="J113" s="22">
        <f t="shared" si="33"/>
        <v>-1984.39</v>
      </c>
      <c r="K113" s="22">
        <f t="shared" si="33"/>
        <v>-2009.39</v>
      </c>
      <c r="L113" s="22">
        <f t="shared" si="33"/>
        <v>-2334.39</v>
      </c>
      <c r="M113" s="22">
        <f t="shared" si="33"/>
        <v>105.61000000000013</v>
      </c>
      <c r="N113" s="8">
        <f t="shared" si="33"/>
        <v>-54831.549999999981</v>
      </c>
    </row>
    <row r="114" spans="1:14" ht="12.75" customHeight="1" x14ac:dyDescent="0.15"/>
    <row r="115" spans="1:14" ht="12.75" customHeight="1" x14ac:dyDescent="0.15"/>
    <row r="116" spans="1:14" ht="12.75" customHeight="1" x14ac:dyDescent="0.15"/>
    <row r="117" spans="1:14" ht="12.75" customHeight="1" x14ac:dyDescent="0.15"/>
    <row r="118" spans="1:14" ht="12.75" customHeight="1" x14ac:dyDescent="0.15"/>
    <row r="119" spans="1:14" ht="12.75" customHeight="1" x14ac:dyDescent="0.15"/>
    <row r="120" spans="1:14" ht="12.75" customHeight="1" x14ac:dyDescent="0.15"/>
    <row r="121" spans="1:14" ht="12.75" customHeight="1" x14ac:dyDescent="0.15"/>
    <row r="122" spans="1:14" ht="12.75" customHeight="1" x14ac:dyDescent="0.15"/>
    <row r="123" spans="1:14" ht="12.75" customHeight="1" x14ac:dyDescent="0.15"/>
    <row r="124" spans="1:14" ht="12.75" customHeight="1" x14ac:dyDescent="0.15"/>
    <row r="125" spans="1:14" ht="12.75" customHeight="1" x14ac:dyDescent="0.15"/>
    <row r="126" spans="1:14" ht="12.75" customHeight="1" x14ac:dyDescent="0.15"/>
    <row r="127" spans="1:14" ht="12.75" customHeight="1" x14ac:dyDescent="0.15"/>
    <row r="128" spans="1:14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14">
    <mergeCell ref="A96:N96"/>
    <mergeCell ref="A104:N104"/>
    <mergeCell ref="A1:N1"/>
    <mergeCell ref="A4:N4"/>
    <mergeCell ref="A11:N11"/>
    <mergeCell ref="A12:N12"/>
    <mergeCell ref="A21:N21"/>
    <mergeCell ref="A32:N32"/>
    <mergeCell ref="A42:N42"/>
    <mergeCell ref="A54:N54"/>
    <mergeCell ref="A64:N64"/>
    <mergeCell ref="A73:N73"/>
    <mergeCell ref="A80:N80"/>
    <mergeCell ref="A88:N8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00"/>
  <sheetViews>
    <sheetView workbookViewId="0"/>
  </sheetViews>
  <sheetFormatPr baseColWidth="10" defaultColWidth="12.6640625" defaultRowHeight="15" customHeight="1" x14ac:dyDescent="0.15"/>
  <cols>
    <col min="1" max="1" width="12.33203125" customWidth="1"/>
    <col min="2" max="2" width="9.6640625" customWidth="1"/>
    <col min="3" max="3" width="5.6640625" customWidth="1"/>
    <col min="4" max="4" width="5.33203125" customWidth="1"/>
    <col min="5" max="8" width="6" customWidth="1"/>
    <col min="9" max="9" width="6.1640625" customWidth="1"/>
    <col min="10" max="10" width="12.6640625" customWidth="1"/>
    <col min="11" max="11" width="16" customWidth="1"/>
    <col min="12" max="12" width="13.33203125" customWidth="1"/>
    <col min="13" max="13" width="13.6640625" customWidth="1"/>
    <col min="14" max="14" width="8.1640625" customWidth="1"/>
    <col min="15" max="15" width="7.1640625" customWidth="1"/>
    <col min="16" max="16" width="13" customWidth="1"/>
    <col min="17" max="17" width="24.1640625" customWidth="1"/>
    <col min="18" max="26" width="7.6640625" customWidth="1"/>
  </cols>
  <sheetData>
    <row r="1" spans="1:17" ht="23" x14ac:dyDescent="0.25">
      <c r="A1" s="139" t="s">
        <v>105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1"/>
    </row>
    <row r="2" spans="1:17" ht="13" x14ac:dyDescent="0.15">
      <c r="A2" s="142" t="s">
        <v>106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17" ht="13" x14ac:dyDescent="0.15">
      <c r="A3" s="146" t="s">
        <v>107</v>
      </c>
      <c r="B3" s="141"/>
      <c r="C3" s="143" t="s">
        <v>108</v>
      </c>
      <c r="D3" s="140"/>
      <c r="E3" s="140"/>
      <c r="F3" s="140"/>
      <c r="G3" s="140"/>
      <c r="H3" s="140"/>
      <c r="I3" s="141"/>
      <c r="J3" s="25"/>
      <c r="K3" s="26"/>
      <c r="L3" s="26"/>
      <c r="M3" s="116"/>
    </row>
    <row r="4" spans="1:17" ht="12.75" customHeight="1" x14ac:dyDescent="0.15">
      <c r="A4" s="29" t="s">
        <v>109</v>
      </c>
      <c r="B4" s="30" t="s">
        <v>110</v>
      </c>
      <c r="C4" s="31" t="s">
        <v>111</v>
      </c>
      <c r="D4" s="32" t="s">
        <v>112</v>
      </c>
      <c r="E4" s="33" t="s">
        <v>113</v>
      </c>
      <c r="F4" s="31" t="s">
        <v>114</v>
      </c>
      <c r="G4" s="31" t="s">
        <v>115</v>
      </c>
      <c r="H4" s="32" t="s">
        <v>116</v>
      </c>
      <c r="I4" s="33" t="s">
        <v>117</v>
      </c>
      <c r="J4" s="34" t="s">
        <v>118</v>
      </c>
      <c r="K4" s="35" t="s">
        <v>119</v>
      </c>
      <c r="L4" s="117" t="s">
        <v>120</v>
      </c>
      <c r="M4" s="32" t="s">
        <v>121</v>
      </c>
    </row>
    <row r="5" spans="1:17" ht="13" x14ac:dyDescent="0.15">
      <c r="A5" s="37">
        <v>44564</v>
      </c>
      <c r="B5" s="37">
        <f t="shared" ref="B5:B56" si="0">A5+6</f>
        <v>44570</v>
      </c>
      <c r="C5" s="115">
        <v>8</v>
      </c>
      <c r="D5" s="118">
        <v>8</v>
      </c>
      <c r="E5" s="118">
        <v>8</v>
      </c>
      <c r="F5" s="118">
        <v>8</v>
      </c>
      <c r="G5" s="115">
        <v>8</v>
      </c>
      <c r="H5" s="119"/>
      <c r="I5" s="118"/>
      <c r="J5" s="120">
        <f t="shared" ref="J5:J56" si="1">SUM(C5:I5)</f>
        <v>40</v>
      </c>
      <c r="K5" s="121"/>
      <c r="L5" s="122"/>
      <c r="M5" s="123"/>
    </row>
    <row r="6" spans="1:17" ht="13" x14ac:dyDescent="0.15">
      <c r="A6" s="44">
        <f t="shared" ref="A6:A56" si="2">A5+7</f>
        <v>44571</v>
      </c>
      <c r="B6" s="44">
        <f t="shared" si="0"/>
        <v>44577</v>
      </c>
      <c r="C6" s="115">
        <v>8</v>
      </c>
      <c r="D6" s="124">
        <v>8</v>
      </c>
      <c r="E6" s="124">
        <v>8</v>
      </c>
      <c r="F6" s="125">
        <v>8</v>
      </c>
      <c r="G6" s="115">
        <v>8</v>
      </c>
      <c r="H6" s="124"/>
      <c r="I6" s="124"/>
      <c r="J6" s="126">
        <f t="shared" si="1"/>
        <v>40</v>
      </c>
      <c r="K6" s="126"/>
      <c r="L6" s="127"/>
      <c r="M6" s="128"/>
    </row>
    <row r="7" spans="1:17" ht="13" x14ac:dyDescent="0.15">
      <c r="A7" s="44">
        <f t="shared" si="2"/>
        <v>44578</v>
      </c>
      <c r="B7" s="44">
        <f t="shared" si="0"/>
        <v>44584</v>
      </c>
      <c r="C7" s="111"/>
      <c r="D7" s="115">
        <v>8</v>
      </c>
      <c r="E7" s="124">
        <v>8</v>
      </c>
      <c r="F7" s="124">
        <v>8</v>
      </c>
      <c r="G7" s="115">
        <v>8</v>
      </c>
      <c r="H7" s="124"/>
      <c r="I7" s="124"/>
      <c r="J7" s="126">
        <f t="shared" si="1"/>
        <v>32</v>
      </c>
      <c r="K7" s="126"/>
      <c r="L7" s="127"/>
      <c r="M7" s="129"/>
      <c r="N7" s="49"/>
    </row>
    <row r="8" spans="1:17" ht="13" x14ac:dyDescent="0.15">
      <c r="A8" s="44">
        <f t="shared" si="2"/>
        <v>44585</v>
      </c>
      <c r="B8" s="44">
        <f t="shared" si="0"/>
        <v>44591</v>
      </c>
      <c r="C8" s="115">
        <v>8</v>
      </c>
      <c r="D8" s="124">
        <v>8</v>
      </c>
      <c r="E8" s="124">
        <v>8</v>
      </c>
      <c r="F8" s="124">
        <v>8</v>
      </c>
      <c r="G8" s="115">
        <v>8</v>
      </c>
      <c r="H8" s="124"/>
      <c r="I8" s="124"/>
      <c r="J8" s="126">
        <f t="shared" si="1"/>
        <v>40</v>
      </c>
      <c r="K8" s="126"/>
      <c r="L8" s="127"/>
      <c r="M8" s="128"/>
    </row>
    <row r="9" spans="1:17" ht="13" x14ac:dyDescent="0.15">
      <c r="A9" s="44">
        <f t="shared" si="2"/>
        <v>44592</v>
      </c>
      <c r="B9" s="44">
        <f t="shared" si="0"/>
        <v>44598</v>
      </c>
      <c r="C9" s="115">
        <v>8</v>
      </c>
      <c r="D9" s="124">
        <v>8</v>
      </c>
      <c r="E9" s="124">
        <v>8</v>
      </c>
      <c r="F9" s="124">
        <v>8</v>
      </c>
      <c r="G9" s="115">
        <v>8</v>
      </c>
      <c r="H9" s="124"/>
      <c r="I9" s="124"/>
      <c r="J9" s="126">
        <f t="shared" si="1"/>
        <v>40</v>
      </c>
      <c r="K9" s="126">
        <f>SUM(C5:I8, C9)</f>
        <v>160</v>
      </c>
      <c r="L9" s="127" t="s">
        <v>123</v>
      </c>
      <c r="M9" s="129">
        <f>K9*64</f>
        <v>10240</v>
      </c>
      <c r="N9" s="49"/>
    </row>
    <row r="10" spans="1:17" ht="13" x14ac:dyDescent="0.15">
      <c r="A10" s="44">
        <f t="shared" si="2"/>
        <v>44599</v>
      </c>
      <c r="B10" s="44">
        <f t="shared" si="0"/>
        <v>44605</v>
      </c>
      <c r="C10" s="115">
        <v>8</v>
      </c>
      <c r="D10" s="124">
        <v>8</v>
      </c>
      <c r="E10" s="124">
        <v>8</v>
      </c>
      <c r="F10" s="124">
        <v>8</v>
      </c>
      <c r="G10" s="115">
        <v>8</v>
      </c>
      <c r="H10" s="124"/>
      <c r="I10" s="124"/>
      <c r="J10" s="126">
        <f t="shared" si="1"/>
        <v>40</v>
      </c>
      <c r="K10" s="126"/>
      <c r="L10" s="127"/>
      <c r="M10" s="128"/>
    </row>
    <row r="11" spans="1:17" ht="13" x14ac:dyDescent="0.15">
      <c r="A11" s="44">
        <f t="shared" si="2"/>
        <v>44606</v>
      </c>
      <c r="B11" s="44">
        <f t="shared" si="0"/>
        <v>44612</v>
      </c>
      <c r="C11" s="115">
        <v>8</v>
      </c>
      <c r="D11" s="124">
        <v>8</v>
      </c>
      <c r="E11" s="124">
        <v>8</v>
      </c>
      <c r="F11" s="124">
        <v>8</v>
      </c>
      <c r="G11" s="115">
        <v>8</v>
      </c>
      <c r="H11" s="124"/>
      <c r="I11" s="124"/>
      <c r="J11" s="126">
        <f t="shared" si="1"/>
        <v>40</v>
      </c>
      <c r="K11" s="126"/>
      <c r="L11" s="127"/>
      <c r="M11" s="129"/>
      <c r="N11" s="49"/>
      <c r="O11" s="54"/>
      <c r="P11" s="54"/>
    </row>
    <row r="12" spans="1:17" ht="13" x14ac:dyDescent="0.15">
      <c r="A12" s="44">
        <f t="shared" si="2"/>
        <v>44613</v>
      </c>
      <c r="B12" s="44">
        <f t="shared" si="0"/>
        <v>44619</v>
      </c>
      <c r="C12" s="111"/>
      <c r="D12" s="115">
        <v>8</v>
      </c>
      <c r="E12" s="124">
        <v>8</v>
      </c>
      <c r="F12" s="124">
        <v>8</v>
      </c>
      <c r="G12" s="115">
        <v>8</v>
      </c>
      <c r="H12" s="124"/>
      <c r="I12" s="124"/>
      <c r="J12" s="126">
        <f t="shared" si="1"/>
        <v>32</v>
      </c>
      <c r="K12" s="126"/>
      <c r="L12" s="127"/>
      <c r="M12" s="128"/>
      <c r="O12" s="54"/>
      <c r="P12" s="54"/>
    </row>
    <row r="13" spans="1:17" ht="13" x14ac:dyDescent="0.15">
      <c r="A13" s="44">
        <f t="shared" si="2"/>
        <v>44620</v>
      </c>
      <c r="B13" s="44">
        <f t="shared" si="0"/>
        <v>44626</v>
      </c>
      <c r="C13" s="115">
        <v>8</v>
      </c>
      <c r="D13" s="124">
        <v>8</v>
      </c>
      <c r="E13" s="124">
        <v>8</v>
      </c>
      <c r="F13" s="124">
        <v>8</v>
      </c>
      <c r="G13" s="115">
        <v>8</v>
      </c>
      <c r="H13" s="124"/>
      <c r="I13" s="124"/>
      <c r="J13" s="126">
        <f t="shared" si="1"/>
        <v>40</v>
      </c>
      <c r="K13" s="126">
        <f>SUM(D9:I9, C10:I12, C13)</f>
        <v>152</v>
      </c>
      <c r="L13" s="127" t="s">
        <v>124</v>
      </c>
      <c r="M13" s="129">
        <f>K13*64</f>
        <v>9728</v>
      </c>
      <c r="N13" s="49"/>
    </row>
    <row r="14" spans="1:17" ht="13" x14ac:dyDescent="0.15">
      <c r="A14" s="44">
        <f t="shared" si="2"/>
        <v>44627</v>
      </c>
      <c r="B14" s="44">
        <f t="shared" si="0"/>
        <v>44633</v>
      </c>
      <c r="C14" s="115">
        <v>8</v>
      </c>
      <c r="D14" s="124">
        <v>8</v>
      </c>
      <c r="E14" s="124">
        <v>8</v>
      </c>
      <c r="F14" s="124">
        <v>8</v>
      </c>
      <c r="G14" s="115">
        <v>8</v>
      </c>
      <c r="H14" s="124"/>
      <c r="I14" s="124"/>
      <c r="J14" s="126">
        <f t="shared" si="1"/>
        <v>40</v>
      </c>
      <c r="K14" s="126"/>
      <c r="L14" s="127"/>
      <c r="M14" s="128"/>
    </row>
    <row r="15" spans="1:17" ht="13" x14ac:dyDescent="0.15">
      <c r="A15" s="44">
        <f t="shared" si="2"/>
        <v>44634</v>
      </c>
      <c r="B15" s="44">
        <f t="shared" si="0"/>
        <v>44640</v>
      </c>
      <c r="C15" s="115">
        <v>8</v>
      </c>
      <c r="D15" s="124">
        <v>8</v>
      </c>
      <c r="E15" s="124">
        <v>8</v>
      </c>
      <c r="F15" s="124">
        <v>8</v>
      </c>
      <c r="G15" s="115">
        <v>8</v>
      </c>
      <c r="H15" s="124"/>
      <c r="I15" s="124"/>
      <c r="J15" s="126">
        <f t="shared" si="1"/>
        <v>40</v>
      </c>
      <c r="K15" s="126"/>
      <c r="L15" s="127"/>
      <c r="M15" s="129"/>
      <c r="N15" s="49"/>
      <c r="P15" s="144"/>
      <c r="Q15" s="145"/>
    </row>
    <row r="16" spans="1:17" ht="13" x14ac:dyDescent="0.15">
      <c r="A16" s="44">
        <f t="shared" si="2"/>
        <v>44641</v>
      </c>
      <c r="B16" s="44">
        <f t="shared" si="0"/>
        <v>44647</v>
      </c>
      <c r="C16" s="115">
        <v>8</v>
      </c>
      <c r="D16" s="124">
        <v>8</v>
      </c>
      <c r="E16" s="124">
        <v>8</v>
      </c>
      <c r="F16" s="124">
        <v>8</v>
      </c>
      <c r="G16" s="115">
        <v>8</v>
      </c>
      <c r="H16" s="124"/>
      <c r="I16" s="124"/>
      <c r="J16" s="126">
        <f t="shared" si="1"/>
        <v>40</v>
      </c>
      <c r="K16" s="126"/>
      <c r="L16" s="127"/>
      <c r="M16" s="129"/>
      <c r="P16" s="59"/>
      <c r="Q16" s="59"/>
    </row>
    <row r="17" spans="1:16" ht="13" x14ac:dyDescent="0.15">
      <c r="A17" s="44">
        <f t="shared" si="2"/>
        <v>44648</v>
      </c>
      <c r="B17" s="44">
        <f t="shared" si="0"/>
        <v>44654</v>
      </c>
      <c r="C17" s="115">
        <v>8</v>
      </c>
      <c r="D17" s="124">
        <v>8</v>
      </c>
      <c r="E17" s="124">
        <v>8</v>
      </c>
      <c r="F17" s="124">
        <v>8</v>
      </c>
      <c r="G17" s="115">
        <v>8</v>
      </c>
      <c r="H17" s="124"/>
      <c r="I17" s="124"/>
      <c r="J17" s="126">
        <f t="shared" si="1"/>
        <v>40</v>
      </c>
      <c r="K17" s="126">
        <f>SUM(D13:I13, C14:I16, C17:F17)</f>
        <v>184</v>
      </c>
      <c r="L17" s="127" t="s">
        <v>2</v>
      </c>
      <c r="M17" s="129">
        <f>K17*64</f>
        <v>11776</v>
      </c>
      <c r="N17" s="49"/>
    </row>
    <row r="18" spans="1:16" ht="13" x14ac:dyDescent="0.15">
      <c r="A18" s="44">
        <f t="shared" si="2"/>
        <v>44655</v>
      </c>
      <c r="B18" s="44">
        <f t="shared" si="0"/>
        <v>44661</v>
      </c>
      <c r="C18" s="115">
        <v>8</v>
      </c>
      <c r="D18" s="124">
        <v>8</v>
      </c>
      <c r="E18" s="124">
        <v>8</v>
      </c>
      <c r="F18" s="124">
        <v>8</v>
      </c>
      <c r="G18" s="115">
        <v>8</v>
      </c>
      <c r="H18" s="124"/>
      <c r="I18" s="124"/>
      <c r="J18" s="126">
        <f t="shared" si="1"/>
        <v>40</v>
      </c>
      <c r="K18" s="126"/>
      <c r="L18" s="127"/>
      <c r="M18" s="128"/>
    </row>
    <row r="19" spans="1:16" ht="13" x14ac:dyDescent="0.15">
      <c r="A19" s="44">
        <f t="shared" si="2"/>
        <v>44662</v>
      </c>
      <c r="B19" s="44">
        <f t="shared" si="0"/>
        <v>44668</v>
      </c>
      <c r="C19" s="115">
        <v>8</v>
      </c>
      <c r="D19" s="124">
        <v>8</v>
      </c>
      <c r="E19" s="124">
        <v>8</v>
      </c>
      <c r="F19" s="124">
        <v>8</v>
      </c>
      <c r="G19" s="115">
        <v>8</v>
      </c>
      <c r="H19" s="124"/>
      <c r="I19" s="124"/>
      <c r="J19" s="126">
        <f t="shared" si="1"/>
        <v>40</v>
      </c>
      <c r="K19" s="126"/>
      <c r="L19" s="127"/>
      <c r="M19" s="129"/>
      <c r="N19" s="49"/>
    </row>
    <row r="20" spans="1:16" ht="13" x14ac:dyDescent="0.15">
      <c r="A20" s="44">
        <f t="shared" si="2"/>
        <v>44669</v>
      </c>
      <c r="B20" s="44">
        <f t="shared" si="0"/>
        <v>44675</v>
      </c>
      <c r="C20" s="115">
        <v>8</v>
      </c>
      <c r="D20" s="124">
        <v>8</v>
      </c>
      <c r="E20" s="124">
        <v>8</v>
      </c>
      <c r="F20" s="124">
        <v>8</v>
      </c>
      <c r="G20" s="115">
        <v>8</v>
      </c>
      <c r="H20" s="124"/>
      <c r="I20" s="124"/>
      <c r="J20" s="126">
        <f t="shared" si="1"/>
        <v>40</v>
      </c>
      <c r="K20" s="126"/>
      <c r="L20" s="127"/>
      <c r="M20" s="129"/>
    </row>
    <row r="21" spans="1:16" ht="15.75" customHeight="1" x14ac:dyDescent="0.15">
      <c r="A21" s="44">
        <f t="shared" si="2"/>
        <v>44676</v>
      </c>
      <c r="B21" s="44">
        <f t="shared" si="0"/>
        <v>44682</v>
      </c>
      <c r="C21" s="115">
        <v>8</v>
      </c>
      <c r="D21" s="124">
        <v>8</v>
      </c>
      <c r="E21" s="124">
        <v>8</v>
      </c>
      <c r="F21" s="124">
        <v>8</v>
      </c>
      <c r="G21" s="115">
        <v>8</v>
      </c>
      <c r="H21" s="124"/>
      <c r="I21" s="124"/>
      <c r="J21" s="126">
        <f t="shared" si="1"/>
        <v>40</v>
      </c>
      <c r="K21" s="126">
        <f>SUM(G17:I17, C18:I20, C21:H21)</f>
        <v>168</v>
      </c>
      <c r="L21" s="127" t="s">
        <v>3</v>
      </c>
      <c r="M21" s="129">
        <f>K21*64</f>
        <v>10752</v>
      </c>
    </row>
    <row r="22" spans="1:16" ht="15.75" customHeight="1" x14ac:dyDescent="0.15">
      <c r="A22" s="44">
        <f t="shared" si="2"/>
        <v>44683</v>
      </c>
      <c r="B22" s="44">
        <f t="shared" si="0"/>
        <v>44689</v>
      </c>
      <c r="C22" s="115">
        <v>8</v>
      </c>
      <c r="D22" s="124">
        <v>8</v>
      </c>
      <c r="E22" s="124">
        <v>8</v>
      </c>
      <c r="F22" s="124">
        <v>8</v>
      </c>
      <c r="G22" s="115">
        <v>8</v>
      </c>
      <c r="H22" s="124"/>
      <c r="I22" s="124"/>
      <c r="J22" s="126">
        <f t="shared" si="1"/>
        <v>40</v>
      </c>
      <c r="K22" s="126"/>
      <c r="L22" s="127"/>
      <c r="M22" s="129"/>
      <c r="N22" s="49"/>
    </row>
    <row r="23" spans="1:16" ht="15.75" customHeight="1" x14ac:dyDescent="0.15">
      <c r="A23" s="44">
        <f t="shared" si="2"/>
        <v>44690</v>
      </c>
      <c r="B23" s="44">
        <f t="shared" si="0"/>
        <v>44696</v>
      </c>
      <c r="C23" s="115">
        <v>8</v>
      </c>
      <c r="D23" s="124">
        <v>8</v>
      </c>
      <c r="E23" s="124">
        <v>8</v>
      </c>
      <c r="F23" s="124">
        <v>8</v>
      </c>
      <c r="G23" s="115">
        <v>8</v>
      </c>
      <c r="H23" s="124"/>
      <c r="I23" s="124"/>
      <c r="J23" s="126">
        <f t="shared" si="1"/>
        <v>40</v>
      </c>
      <c r="K23" s="126"/>
      <c r="L23" s="127"/>
      <c r="M23" s="128"/>
      <c r="O23" s="68"/>
      <c r="P23" s="54"/>
    </row>
    <row r="24" spans="1:16" ht="15.75" customHeight="1" x14ac:dyDescent="0.15">
      <c r="A24" s="44">
        <f t="shared" si="2"/>
        <v>44697</v>
      </c>
      <c r="B24" s="44">
        <f t="shared" si="0"/>
        <v>44703</v>
      </c>
      <c r="C24" s="115">
        <v>8</v>
      </c>
      <c r="D24" s="124">
        <v>8</v>
      </c>
      <c r="E24" s="124">
        <v>8</v>
      </c>
      <c r="F24" s="124">
        <v>8</v>
      </c>
      <c r="G24" s="115">
        <v>8</v>
      </c>
      <c r="H24" s="124"/>
      <c r="I24" s="124"/>
      <c r="J24" s="126">
        <f t="shared" si="1"/>
        <v>40</v>
      </c>
      <c r="K24" s="126"/>
      <c r="L24" s="127"/>
      <c r="M24" s="129"/>
      <c r="N24" s="49"/>
      <c r="O24" s="68"/>
      <c r="P24" s="54"/>
    </row>
    <row r="25" spans="1:16" ht="15.75" customHeight="1" x14ac:dyDescent="0.15">
      <c r="A25" s="44">
        <f t="shared" si="2"/>
        <v>44704</v>
      </c>
      <c r="B25" s="44">
        <f t="shared" si="0"/>
        <v>44710</v>
      </c>
      <c r="C25" s="115">
        <v>8</v>
      </c>
      <c r="D25" s="124">
        <v>8</v>
      </c>
      <c r="E25" s="124">
        <v>8</v>
      </c>
      <c r="F25" s="124">
        <v>8</v>
      </c>
      <c r="G25" s="115">
        <v>8</v>
      </c>
      <c r="H25" s="124"/>
      <c r="I25" s="124"/>
      <c r="J25" s="126">
        <f t="shared" si="1"/>
        <v>40</v>
      </c>
      <c r="K25" s="126"/>
      <c r="L25" s="127"/>
      <c r="M25" s="128"/>
      <c r="O25" s="68"/>
    </row>
    <row r="26" spans="1:16" ht="15.75" customHeight="1" x14ac:dyDescent="0.15">
      <c r="A26" s="44">
        <f t="shared" si="2"/>
        <v>44711</v>
      </c>
      <c r="B26" s="44">
        <f t="shared" si="0"/>
        <v>44717</v>
      </c>
      <c r="C26" s="111"/>
      <c r="D26" s="115">
        <v>8</v>
      </c>
      <c r="E26" s="124">
        <v>8</v>
      </c>
      <c r="F26" s="124">
        <v>8</v>
      </c>
      <c r="G26" s="115">
        <v>8</v>
      </c>
      <c r="H26" s="124"/>
      <c r="I26" s="124"/>
      <c r="J26" s="126">
        <f t="shared" si="1"/>
        <v>32</v>
      </c>
      <c r="K26" s="126">
        <f>SUM(I21, C22:I25, C26:D26)</f>
        <v>168</v>
      </c>
      <c r="L26" s="130" t="s">
        <v>4</v>
      </c>
      <c r="M26" s="129">
        <f>K26*64</f>
        <v>10752</v>
      </c>
      <c r="N26" s="49"/>
      <c r="O26" s="68"/>
    </row>
    <row r="27" spans="1:16" ht="13.5" customHeight="1" x14ac:dyDescent="0.15">
      <c r="A27" s="44">
        <f t="shared" si="2"/>
        <v>44718</v>
      </c>
      <c r="B27" s="44">
        <f t="shared" si="0"/>
        <v>44724</v>
      </c>
      <c r="C27" s="115">
        <v>8</v>
      </c>
      <c r="D27" s="124">
        <v>8</v>
      </c>
      <c r="E27" s="124">
        <v>8</v>
      </c>
      <c r="F27" s="124">
        <v>8</v>
      </c>
      <c r="G27" s="115">
        <v>8</v>
      </c>
      <c r="H27" s="124"/>
      <c r="I27" s="124"/>
      <c r="J27" s="126">
        <f t="shared" si="1"/>
        <v>40</v>
      </c>
      <c r="K27" s="126"/>
      <c r="L27" s="127"/>
      <c r="M27" s="128"/>
      <c r="O27" s="68"/>
    </row>
    <row r="28" spans="1:16" ht="13.5" customHeight="1" x14ac:dyDescent="0.15">
      <c r="A28" s="44">
        <f t="shared" si="2"/>
        <v>44725</v>
      </c>
      <c r="B28" s="44">
        <f t="shared" si="0"/>
        <v>44731</v>
      </c>
      <c r="C28" s="115">
        <v>8</v>
      </c>
      <c r="D28" s="124">
        <v>8</v>
      </c>
      <c r="E28" s="124">
        <v>8</v>
      </c>
      <c r="F28" s="124">
        <v>8</v>
      </c>
      <c r="G28" s="115">
        <v>8</v>
      </c>
      <c r="H28" s="124"/>
      <c r="I28" s="124"/>
      <c r="J28" s="126">
        <f t="shared" si="1"/>
        <v>40</v>
      </c>
      <c r="K28" s="126"/>
      <c r="L28" s="127"/>
      <c r="M28" s="129"/>
      <c r="N28" s="49"/>
      <c r="O28" s="68"/>
    </row>
    <row r="29" spans="1:16" ht="13.5" customHeight="1" x14ac:dyDescent="0.15">
      <c r="A29" s="44">
        <f t="shared" si="2"/>
        <v>44732</v>
      </c>
      <c r="B29" s="44">
        <f t="shared" si="0"/>
        <v>44738</v>
      </c>
      <c r="C29" s="111"/>
      <c r="D29" s="115">
        <v>8</v>
      </c>
      <c r="E29" s="124">
        <v>8</v>
      </c>
      <c r="F29" s="124">
        <v>8</v>
      </c>
      <c r="G29" s="115">
        <v>8</v>
      </c>
      <c r="H29" s="124"/>
      <c r="I29" s="124"/>
      <c r="J29" s="126">
        <f t="shared" si="1"/>
        <v>32</v>
      </c>
      <c r="K29" s="126"/>
      <c r="L29" s="127"/>
      <c r="M29" s="128"/>
      <c r="O29" s="54"/>
    </row>
    <row r="30" spans="1:16" ht="13.5" customHeight="1" x14ac:dyDescent="0.15">
      <c r="A30" s="44">
        <f t="shared" si="2"/>
        <v>44739</v>
      </c>
      <c r="B30" s="44">
        <f t="shared" si="0"/>
        <v>44745</v>
      </c>
      <c r="C30" s="115">
        <v>8</v>
      </c>
      <c r="D30" s="124">
        <v>8</v>
      </c>
      <c r="E30" s="124">
        <v>8</v>
      </c>
      <c r="F30" s="124">
        <v>8</v>
      </c>
      <c r="G30" s="115">
        <v>8</v>
      </c>
      <c r="H30" s="124"/>
      <c r="I30" s="124"/>
      <c r="J30" s="126">
        <f t="shared" si="1"/>
        <v>40</v>
      </c>
      <c r="K30" s="126">
        <f>SUM(E26:I26, C27:I29, C30:F30)</f>
        <v>168</v>
      </c>
      <c r="L30" s="130" t="s">
        <v>5</v>
      </c>
      <c r="M30" s="131">
        <f>K30*64</f>
        <v>10752</v>
      </c>
      <c r="N30" s="49"/>
      <c r="O30" s="54"/>
    </row>
    <row r="31" spans="1:16" ht="15.75" customHeight="1" x14ac:dyDescent="0.15">
      <c r="A31" s="44">
        <f t="shared" si="2"/>
        <v>44746</v>
      </c>
      <c r="B31" s="44">
        <f t="shared" si="0"/>
        <v>44752</v>
      </c>
      <c r="C31" s="111"/>
      <c r="D31" s="115">
        <v>8</v>
      </c>
      <c r="E31" s="124">
        <v>8</v>
      </c>
      <c r="F31" s="124">
        <v>8</v>
      </c>
      <c r="G31" s="115">
        <v>8</v>
      </c>
      <c r="H31" s="124"/>
      <c r="I31" s="124"/>
      <c r="J31" s="126">
        <f t="shared" si="1"/>
        <v>32</v>
      </c>
      <c r="K31" s="126"/>
      <c r="L31" s="127"/>
      <c r="M31" s="129"/>
      <c r="O31" s="68"/>
    </row>
    <row r="32" spans="1:16" ht="15.75" customHeight="1" x14ac:dyDescent="0.15">
      <c r="A32" s="44">
        <f t="shared" si="2"/>
        <v>44753</v>
      </c>
      <c r="B32" s="44">
        <f t="shared" si="0"/>
        <v>44759</v>
      </c>
      <c r="C32" s="115">
        <v>8</v>
      </c>
      <c r="D32" s="124">
        <v>8</v>
      </c>
      <c r="E32" s="124">
        <v>8</v>
      </c>
      <c r="F32" s="124">
        <v>8</v>
      </c>
      <c r="G32" s="115">
        <v>8</v>
      </c>
      <c r="H32" s="124"/>
      <c r="I32" s="124"/>
      <c r="J32" s="126">
        <f t="shared" si="1"/>
        <v>40</v>
      </c>
      <c r="K32" s="126"/>
      <c r="L32" s="127"/>
      <c r="M32" s="128"/>
      <c r="O32" s="68"/>
    </row>
    <row r="33" spans="1:15" ht="15.75" customHeight="1" x14ac:dyDescent="0.15">
      <c r="A33" s="44">
        <f t="shared" si="2"/>
        <v>44760</v>
      </c>
      <c r="B33" s="44">
        <f t="shared" si="0"/>
        <v>44766</v>
      </c>
      <c r="C33" s="115">
        <v>8</v>
      </c>
      <c r="D33" s="124">
        <v>8</v>
      </c>
      <c r="E33" s="124">
        <v>8</v>
      </c>
      <c r="F33" s="124">
        <v>8</v>
      </c>
      <c r="G33" s="115">
        <v>8</v>
      </c>
      <c r="H33" s="124"/>
      <c r="I33" s="124"/>
      <c r="J33" s="126">
        <f t="shared" si="1"/>
        <v>40</v>
      </c>
      <c r="K33" s="126"/>
      <c r="L33" s="127"/>
      <c r="M33" s="129"/>
      <c r="N33" s="49"/>
      <c r="O33" s="68"/>
    </row>
    <row r="34" spans="1:15" ht="15.75" customHeight="1" x14ac:dyDescent="0.15">
      <c r="A34" s="44">
        <f t="shared" si="2"/>
        <v>44767</v>
      </c>
      <c r="B34" s="44">
        <f t="shared" si="0"/>
        <v>44773</v>
      </c>
      <c r="C34" s="115">
        <v>8</v>
      </c>
      <c r="D34" s="124">
        <v>8</v>
      </c>
      <c r="E34" s="124">
        <v>8</v>
      </c>
      <c r="F34" s="124">
        <v>8</v>
      </c>
      <c r="G34" s="115">
        <v>8</v>
      </c>
      <c r="H34" s="124"/>
      <c r="I34" s="124"/>
      <c r="J34" s="126">
        <f t="shared" si="1"/>
        <v>40</v>
      </c>
      <c r="K34" s="126">
        <f>SUM(G30:I30, C31:I34)</f>
        <v>160</v>
      </c>
      <c r="L34" s="127" t="s">
        <v>6</v>
      </c>
      <c r="M34" s="129">
        <f>K34*64</f>
        <v>10240</v>
      </c>
      <c r="O34" s="54"/>
    </row>
    <row r="35" spans="1:15" ht="15.75" customHeight="1" x14ac:dyDescent="0.15">
      <c r="A35" s="44">
        <f t="shared" si="2"/>
        <v>44774</v>
      </c>
      <c r="B35" s="44">
        <f t="shared" si="0"/>
        <v>44780</v>
      </c>
      <c r="C35" s="115">
        <v>8</v>
      </c>
      <c r="D35" s="124">
        <v>8</v>
      </c>
      <c r="E35" s="124">
        <v>8</v>
      </c>
      <c r="F35" s="124">
        <v>8</v>
      </c>
      <c r="G35" s="115">
        <v>8</v>
      </c>
      <c r="H35" s="124"/>
      <c r="I35" s="124"/>
      <c r="J35" s="126">
        <f t="shared" si="1"/>
        <v>40</v>
      </c>
      <c r="K35" s="126"/>
      <c r="L35" s="127"/>
      <c r="M35" s="129"/>
      <c r="N35" s="49"/>
      <c r="O35" s="68"/>
    </row>
    <row r="36" spans="1:15" ht="15.75" customHeight="1" x14ac:dyDescent="0.15">
      <c r="A36" s="44">
        <f t="shared" si="2"/>
        <v>44781</v>
      </c>
      <c r="B36" s="44">
        <f t="shared" si="0"/>
        <v>44787</v>
      </c>
      <c r="C36" s="115">
        <v>8</v>
      </c>
      <c r="D36" s="124">
        <v>8</v>
      </c>
      <c r="E36" s="124">
        <v>8</v>
      </c>
      <c r="F36" s="124">
        <v>8</v>
      </c>
      <c r="G36" s="115">
        <v>8</v>
      </c>
      <c r="H36" s="124"/>
      <c r="I36" s="124"/>
      <c r="J36" s="126">
        <f t="shared" si="1"/>
        <v>40</v>
      </c>
      <c r="K36" s="126"/>
      <c r="L36" s="127"/>
      <c r="M36" s="128"/>
      <c r="O36" s="54"/>
    </row>
    <row r="37" spans="1:15" ht="15.75" customHeight="1" x14ac:dyDescent="0.15">
      <c r="A37" s="44">
        <f t="shared" si="2"/>
        <v>44788</v>
      </c>
      <c r="B37" s="44">
        <f t="shared" si="0"/>
        <v>44794</v>
      </c>
      <c r="C37" s="115">
        <v>8</v>
      </c>
      <c r="D37" s="124">
        <v>8</v>
      </c>
      <c r="E37" s="124">
        <v>8</v>
      </c>
      <c r="F37" s="124">
        <v>8</v>
      </c>
      <c r="G37" s="115">
        <v>8</v>
      </c>
      <c r="H37" s="124"/>
      <c r="I37" s="124"/>
      <c r="J37" s="126">
        <f t="shared" si="1"/>
        <v>40</v>
      </c>
      <c r="K37" s="126"/>
      <c r="L37" s="127"/>
      <c r="M37" s="129"/>
      <c r="N37" s="49"/>
      <c r="O37" s="54"/>
    </row>
    <row r="38" spans="1:15" ht="15.75" customHeight="1" x14ac:dyDescent="0.15">
      <c r="A38" s="44">
        <f t="shared" si="2"/>
        <v>44795</v>
      </c>
      <c r="B38" s="44">
        <f t="shared" si="0"/>
        <v>44801</v>
      </c>
      <c r="C38" s="115">
        <v>8</v>
      </c>
      <c r="D38" s="124">
        <v>8</v>
      </c>
      <c r="E38" s="124">
        <v>8</v>
      </c>
      <c r="F38" s="124">
        <v>8</v>
      </c>
      <c r="G38" s="115">
        <v>8</v>
      </c>
      <c r="H38" s="124"/>
      <c r="I38" s="124"/>
      <c r="J38" s="126">
        <f t="shared" si="1"/>
        <v>40</v>
      </c>
      <c r="K38" s="126"/>
      <c r="L38" s="127"/>
      <c r="M38" s="128"/>
      <c r="O38" s="54"/>
    </row>
    <row r="39" spans="1:15" ht="15.75" customHeight="1" x14ac:dyDescent="0.15">
      <c r="A39" s="44">
        <f t="shared" si="2"/>
        <v>44802</v>
      </c>
      <c r="B39" s="44">
        <f t="shared" si="0"/>
        <v>44808</v>
      </c>
      <c r="C39" s="115">
        <v>8</v>
      </c>
      <c r="D39" s="124">
        <v>8</v>
      </c>
      <c r="E39" s="124">
        <v>8</v>
      </c>
      <c r="F39" s="124">
        <v>8</v>
      </c>
      <c r="G39" s="115">
        <v>8</v>
      </c>
      <c r="H39" s="124"/>
      <c r="I39" s="124"/>
      <c r="J39" s="126">
        <f t="shared" si="1"/>
        <v>40</v>
      </c>
      <c r="K39" s="126">
        <f>SUM(C35:I38, C39:E39)</f>
        <v>184</v>
      </c>
      <c r="L39" s="130" t="s">
        <v>125</v>
      </c>
      <c r="M39" s="129">
        <f>K39*64</f>
        <v>11776</v>
      </c>
      <c r="N39" s="49"/>
      <c r="O39" s="54"/>
    </row>
    <row r="40" spans="1:15" ht="15.75" customHeight="1" x14ac:dyDescent="0.15">
      <c r="A40" s="44">
        <f t="shared" si="2"/>
        <v>44809</v>
      </c>
      <c r="B40" s="44">
        <f t="shared" si="0"/>
        <v>44815</v>
      </c>
      <c r="C40" s="111"/>
      <c r="D40" s="115">
        <v>8</v>
      </c>
      <c r="E40" s="124">
        <v>8</v>
      </c>
      <c r="F40" s="124">
        <v>8</v>
      </c>
      <c r="G40" s="115">
        <v>8</v>
      </c>
      <c r="H40" s="124"/>
      <c r="I40" s="124"/>
      <c r="J40" s="126">
        <f t="shared" si="1"/>
        <v>32</v>
      </c>
      <c r="K40" s="126"/>
      <c r="L40" s="127"/>
      <c r="M40" s="128"/>
      <c r="O40" s="54"/>
    </row>
    <row r="41" spans="1:15" ht="15.75" customHeight="1" x14ac:dyDescent="0.15">
      <c r="A41" s="44">
        <f t="shared" si="2"/>
        <v>44816</v>
      </c>
      <c r="B41" s="44">
        <f t="shared" si="0"/>
        <v>44822</v>
      </c>
      <c r="C41" s="115">
        <v>8</v>
      </c>
      <c r="D41" s="124">
        <v>8</v>
      </c>
      <c r="E41" s="124">
        <v>8</v>
      </c>
      <c r="F41" s="124">
        <v>8</v>
      </c>
      <c r="G41" s="115">
        <v>8</v>
      </c>
      <c r="H41" s="124"/>
      <c r="I41" s="124"/>
      <c r="J41" s="126">
        <f t="shared" si="1"/>
        <v>40</v>
      </c>
      <c r="K41" s="126"/>
      <c r="L41" s="127"/>
      <c r="M41" s="132"/>
      <c r="N41" s="49"/>
      <c r="O41" s="54"/>
    </row>
    <row r="42" spans="1:15" ht="15.75" customHeight="1" x14ac:dyDescent="0.15">
      <c r="A42" s="44">
        <f t="shared" si="2"/>
        <v>44823</v>
      </c>
      <c r="B42" s="44">
        <f t="shared" si="0"/>
        <v>44829</v>
      </c>
      <c r="C42" s="115">
        <v>8</v>
      </c>
      <c r="D42" s="124">
        <v>8</v>
      </c>
      <c r="E42" s="124">
        <v>8</v>
      </c>
      <c r="F42" s="124">
        <v>8</v>
      </c>
      <c r="G42" s="115">
        <v>8</v>
      </c>
      <c r="H42" s="124"/>
      <c r="I42" s="124"/>
      <c r="J42" s="126">
        <f t="shared" si="1"/>
        <v>40</v>
      </c>
      <c r="K42" s="126"/>
      <c r="L42" s="127"/>
      <c r="M42" s="129"/>
      <c r="O42" s="54"/>
    </row>
    <row r="43" spans="1:15" ht="15.75" customHeight="1" x14ac:dyDescent="0.15">
      <c r="A43" s="44">
        <f t="shared" si="2"/>
        <v>44830</v>
      </c>
      <c r="B43" s="44">
        <f t="shared" si="0"/>
        <v>44836</v>
      </c>
      <c r="C43" s="115">
        <v>8</v>
      </c>
      <c r="D43" s="124">
        <v>8</v>
      </c>
      <c r="E43" s="124">
        <v>8</v>
      </c>
      <c r="F43" s="124">
        <v>8</v>
      </c>
      <c r="G43" s="115">
        <v>8</v>
      </c>
      <c r="H43" s="124"/>
      <c r="I43" s="124"/>
      <c r="J43" s="126">
        <f t="shared" si="1"/>
        <v>40</v>
      </c>
      <c r="K43" s="126">
        <f>SUM(F39:I39, C40:I42, C43:G43)</f>
        <v>168</v>
      </c>
      <c r="L43" s="130" t="s">
        <v>126</v>
      </c>
      <c r="M43" s="129">
        <f>K43*64</f>
        <v>10752</v>
      </c>
      <c r="O43" s="54"/>
    </row>
    <row r="44" spans="1:15" ht="15.75" customHeight="1" x14ac:dyDescent="0.15">
      <c r="A44" s="44">
        <f t="shared" si="2"/>
        <v>44837</v>
      </c>
      <c r="B44" s="44">
        <f t="shared" si="0"/>
        <v>44843</v>
      </c>
      <c r="C44" s="115">
        <v>8</v>
      </c>
      <c r="D44" s="124">
        <v>8</v>
      </c>
      <c r="E44" s="124">
        <v>8</v>
      </c>
      <c r="F44" s="124">
        <v>8</v>
      </c>
      <c r="G44" s="115">
        <v>8</v>
      </c>
      <c r="H44" s="124"/>
      <c r="I44" s="124"/>
      <c r="J44" s="126">
        <f t="shared" si="1"/>
        <v>40</v>
      </c>
      <c r="K44" s="126"/>
      <c r="L44" s="127"/>
      <c r="M44" s="129"/>
      <c r="N44" s="49"/>
      <c r="O44" s="54"/>
    </row>
    <row r="45" spans="1:15" ht="15.75" customHeight="1" x14ac:dyDescent="0.15">
      <c r="A45" s="44">
        <f t="shared" si="2"/>
        <v>44844</v>
      </c>
      <c r="B45" s="44">
        <f t="shared" si="0"/>
        <v>44850</v>
      </c>
      <c r="C45" s="111"/>
      <c r="D45" s="115">
        <v>8</v>
      </c>
      <c r="E45" s="124">
        <v>8</v>
      </c>
      <c r="F45" s="124">
        <v>8</v>
      </c>
      <c r="G45" s="115">
        <v>8</v>
      </c>
      <c r="H45" s="124"/>
      <c r="I45" s="124"/>
      <c r="J45" s="126">
        <f t="shared" si="1"/>
        <v>32</v>
      </c>
      <c r="K45" s="126"/>
      <c r="L45" s="127"/>
      <c r="M45" s="128"/>
      <c r="O45" s="54"/>
    </row>
    <row r="46" spans="1:15" ht="15.75" customHeight="1" x14ac:dyDescent="0.15">
      <c r="A46" s="44">
        <f t="shared" si="2"/>
        <v>44851</v>
      </c>
      <c r="B46" s="44">
        <f t="shared" si="0"/>
        <v>44857</v>
      </c>
      <c r="C46" s="115">
        <v>8</v>
      </c>
      <c r="D46" s="124">
        <v>8</v>
      </c>
      <c r="E46" s="124">
        <v>8</v>
      </c>
      <c r="F46" s="124">
        <v>8</v>
      </c>
      <c r="G46" s="115">
        <v>8</v>
      </c>
      <c r="H46" s="124"/>
      <c r="I46" s="124"/>
      <c r="J46" s="126">
        <f t="shared" si="1"/>
        <v>40</v>
      </c>
      <c r="K46" s="126"/>
      <c r="L46" s="127"/>
      <c r="M46" s="129"/>
      <c r="N46" s="49"/>
      <c r="O46" s="54"/>
    </row>
    <row r="47" spans="1:15" ht="15.75" customHeight="1" x14ac:dyDescent="0.15">
      <c r="A47" s="44">
        <f t="shared" si="2"/>
        <v>44858</v>
      </c>
      <c r="B47" s="44">
        <f t="shared" si="0"/>
        <v>44864</v>
      </c>
      <c r="C47" s="115">
        <v>8</v>
      </c>
      <c r="D47" s="124">
        <v>8</v>
      </c>
      <c r="E47" s="124">
        <v>8</v>
      </c>
      <c r="F47" s="124">
        <v>8</v>
      </c>
      <c r="G47" s="115">
        <v>8</v>
      </c>
      <c r="H47" s="124"/>
      <c r="I47" s="124"/>
      <c r="J47" s="126">
        <f t="shared" si="1"/>
        <v>40</v>
      </c>
      <c r="K47" s="126"/>
      <c r="L47" s="127"/>
      <c r="M47" s="128"/>
      <c r="O47" s="54"/>
    </row>
    <row r="48" spans="1:15" ht="15.75" customHeight="1" x14ac:dyDescent="0.15">
      <c r="A48" s="44">
        <f t="shared" si="2"/>
        <v>44865</v>
      </c>
      <c r="B48" s="44">
        <f t="shared" si="0"/>
        <v>44871</v>
      </c>
      <c r="C48" s="115">
        <v>8</v>
      </c>
      <c r="D48" s="124">
        <v>8</v>
      </c>
      <c r="E48" s="124">
        <v>8</v>
      </c>
      <c r="F48" s="124">
        <v>8</v>
      </c>
      <c r="G48" s="115">
        <v>8</v>
      </c>
      <c r="H48" s="124"/>
      <c r="I48" s="124"/>
      <c r="J48" s="126">
        <f t="shared" si="1"/>
        <v>40</v>
      </c>
      <c r="K48" s="126">
        <f>SUM(H43:I43, C44:I47, C48)</f>
        <v>160</v>
      </c>
      <c r="L48" s="130" t="s">
        <v>127</v>
      </c>
      <c r="M48" s="129">
        <f>K48*64</f>
        <v>10240</v>
      </c>
      <c r="N48" s="49"/>
      <c r="O48" s="54"/>
    </row>
    <row r="49" spans="1:15" ht="15.75" customHeight="1" x14ac:dyDescent="0.15">
      <c r="A49" s="44">
        <f t="shared" si="2"/>
        <v>44872</v>
      </c>
      <c r="B49" s="44">
        <f t="shared" si="0"/>
        <v>44878</v>
      </c>
      <c r="C49" s="115">
        <v>8</v>
      </c>
      <c r="D49" s="124">
        <v>8</v>
      </c>
      <c r="E49" s="124">
        <v>8</v>
      </c>
      <c r="F49" s="115">
        <v>8</v>
      </c>
      <c r="G49" s="111"/>
      <c r="H49" s="124"/>
      <c r="I49" s="124"/>
      <c r="J49" s="126">
        <f t="shared" si="1"/>
        <v>32</v>
      </c>
      <c r="K49" s="126"/>
      <c r="L49" s="126"/>
      <c r="M49" s="128"/>
      <c r="O49" s="54"/>
    </row>
    <row r="50" spans="1:15" ht="15.75" customHeight="1" x14ac:dyDescent="0.15">
      <c r="A50" s="44">
        <f t="shared" si="2"/>
        <v>44879</v>
      </c>
      <c r="B50" s="44">
        <f t="shared" si="0"/>
        <v>44885</v>
      </c>
      <c r="C50" s="115">
        <v>8</v>
      </c>
      <c r="D50" s="124">
        <v>8</v>
      </c>
      <c r="E50" s="124">
        <v>8</v>
      </c>
      <c r="F50" s="124">
        <v>8</v>
      </c>
      <c r="G50" s="115">
        <v>8</v>
      </c>
      <c r="H50" s="124"/>
      <c r="I50" s="124"/>
      <c r="J50" s="126">
        <f t="shared" si="1"/>
        <v>40</v>
      </c>
      <c r="K50" s="126"/>
      <c r="L50" s="126"/>
      <c r="M50" s="129"/>
      <c r="N50" s="49"/>
      <c r="O50" s="54"/>
    </row>
    <row r="51" spans="1:15" ht="15.75" customHeight="1" x14ac:dyDescent="0.15">
      <c r="A51" s="44">
        <f t="shared" si="2"/>
        <v>44886</v>
      </c>
      <c r="B51" s="44">
        <f t="shared" si="0"/>
        <v>44892</v>
      </c>
      <c r="C51" s="115">
        <v>8</v>
      </c>
      <c r="D51" s="124">
        <v>8</v>
      </c>
      <c r="E51" s="115">
        <v>8</v>
      </c>
      <c r="F51" s="111"/>
      <c r="G51" s="111"/>
      <c r="H51" s="124"/>
      <c r="I51" s="124"/>
      <c r="J51" s="126">
        <f t="shared" si="1"/>
        <v>24</v>
      </c>
      <c r="K51" s="126"/>
      <c r="L51" s="126"/>
      <c r="M51" s="128"/>
      <c r="O51" s="54"/>
    </row>
    <row r="52" spans="1:15" ht="15.75" customHeight="1" x14ac:dyDescent="0.15">
      <c r="A52" s="44">
        <f t="shared" si="2"/>
        <v>44893</v>
      </c>
      <c r="B52" s="44">
        <f t="shared" si="0"/>
        <v>44899</v>
      </c>
      <c r="C52" s="115">
        <v>8</v>
      </c>
      <c r="D52" s="124">
        <v>8</v>
      </c>
      <c r="E52" s="124">
        <v>8</v>
      </c>
      <c r="F52" s="124">
        <v>8</v>
      </c>
      <c r="G52" s="115">
        <v>8</v>
      </c>
      <c r="H52" s="124"/>
      <c r="I52" s="124"/>
      <c r="J52" s="126">
        <f t="shared" si="1"/>
        <v>40</v>
      </c>
      <c r="K52" s="126">
        <f>SUM(D48:I48, C49:I51, C52:E52)</f>
        <v>152</v>
      </c>
      <c r="L52" s="124" t="s">
        <v>128</v>
      </c>
      <c r="M52" s="129">
        <f>K52*64</f>
        <v>9728</v>
      </c>
      <c r="N52" s="49"/>
      <c r="O52" s="54"/>
    </row>
    <row r="53" spans="1:15" ht="15.75" customHeight="1" x14ac:dyDescent="0.15">
      <c r="A53" s="44">
        <f t="shared" si="2"/>
        <v>44900</v>
      </c>
      <c r="B53" s="44">
        <f t="shared" si="0"/>
        <v>44906</v>
      </c>
      <c r="C53" s="115">
        <v>8</v>
      </c>
      <c r="D53" s="124">
        <v>8</v>
      </c>
      <c r="E53" s="124">
        <v>8</v>
      </c>
      <c r="F53" s="124">
        <v>8</v>
      </c>
      <c r="G53" s="115">
        <v>8</v>
      </c>
      <c r="H53" s="124"/>
      <c r="I53" s="124"/>
      <c r="J53" s="126">
        <f t="shared" si="1"/>
        <v>40</v>
      </c>
      <c r="K53" s="126"/>
      <c r="L53" s="126"/>
      <c r="M53" s="128"/>
      <c r="O53" s="54"/>
    </row>
    <row r="54" spans="1:15" ht="15.75" customHeight="1" x14ac:dyDescent="0.15">
      <c r="A54" s="44">
        <f t="shared" si="2"/>
        <v>44907</v>
      </c>
      <c r="B54" s="44">
        <f t="shared" si="0"/>
        <v>44913</v>
      </c>
      <c r="C54" s="115">
        <v>8</v>
      </c>
      <c r="D54" s="124">
        <v>8</v>
      </c>
      <c r="E54" s="124">
        <v>8</v>
      </c>
      <c r="F54" s="124">
        <v>8</v>
      </c>
      <c r="G54" s="115">
        <v>8</v>
      </c>
      <c r="H54" s="124"/>
      <c r="I54" s="124"/>
      <c r="J54" s="126">
        <f t="shared" si="1"/>
        <v>40</v>
      </c>
      <c r="K54" s="126"/>
      <c r="L54" s="126"/>
      <c r="M54" s="129"/>
      <c r="N54" s="49"/>
      <c r="O54" s="54"/>
    </row>
    <row r="55" spans="1:15" ht="15.75" customHeight="1" x14ac:dyDescent="0.15">
      <c r="A55" s="44">
        <f t="shared" si="2"/>
        <v>44914</v>
      </c>
      <c r="B55" s="44">
        <f t="shared" si="0"/>
        <v>44920</v>
      </c>
      <c r="C55" s="115">
        <v>8</v>
      </c>
      <c r="D55" s="124">
        <v>8</v>
      </c>
      <c r="E55" s="124">
        <v>8</v>
      </c>
      <c r="F55" s="124">
        <v>8</v>
      </c>
      <c r="G55" s="115">
        <v>8</v>
      </c>
      <c r="H55" s="124"/>
      <c r="I55" s="124"/>
      <c r="J55" s="126">
        <f t="shared" si="1"/>
        <v>40</v>
      </c>
      <c r="K55" s="126"/>
      <c r="L55" s="126"/>
      <c r="M55" s="129"/>
      <c r="O55" s="54"/>
    </row>
    <row r="56" spans="1:15" ht="15.75" customHeight="1" x14ac:dyDescent="0.15">
      <c r="A56" s="44">
        <f t="shared" si="2"/>
        <v>44921</v>
      </c>
      <c r="B56" s="44">
        <f t="shared" si="0"/>
        <v>44927</v>
      </c>
      <c r="C56" s="111"/>
      <c r="D56" s="115">
        <v>8</v>
      </c>
      <c r="E56" s="124">
        <v>8</v>
      </c>
      <c r="F56" s="124">
        <v>8</v>
      </c>
      <c r="G56" s="115">
        <v>8</v>
      </c>
      <c r="H56" s="124"/>
      <c r="I56" s="124"/>
      <c r="J56" s="126">
        <f t="shared" si="1"/>
        <v>32</v>
      </c>
      <c r="K56" s="126">
        <f>SUM(F52:I52, C53:I55, C56:H56)</f>
        <v>168</v>
      </c>
      <c r="L56" s="124" t="s">
        <v>129</v>
      </c>
      <c r="M56" s="129">
        <f>K56*64</f>
        <v>10752</v>
      </c>
      <c r="O56" s="54"/>
    </row>
    <row r="57" spans="1:15" ht="12.75" customHeight="1" x14ac:dyDescent="0.15">
      <c r="I57" s="102"/>
      <c r="J57" s="103" t="s">
        <v>130</v>
      </c>
      <c r="K57" s="103" t="s">
        <v>131</v>
      </c>
      <c r="L57" s="103"/>
      <c r="M57" s="105">
        <f>SUM(M5:M56)</f>
        <v>127488</v>
      </c>
    </row>
    <row r="58" spans="1:15" ht="15.75" customHeight="1" x14ac:dyDescent="0.2">
      <c r="A58" s="106"/>
      <c r="B58" s="54"/>
      <c r="E58" s="106"/>
      <c r="F58" s="107"/>
      <c r="G58" s="107"/>
      <c r="H58" s="107"/>
      <c r="I58" s="102"/>
    </row>
    <row r="59" spans="1:15" ht="15.75" customHeight="1" x14ac:dyDescent="0.15">
      <c r="I59" s="102"/>
      <c r="M59" s="109"/>
    </row>
    <row r="60" spans="1:15" ht="15.75" customHeight="1" x14ac:dyDescent="0.15">
      <c r="A60" s="110" t="s">
        <v>132</v>
      </c>
      <c r="I60" s="102"/>
    </row>
    <row r="61" spans="1:15" ht="15.75" customHeight="1" x14ac:dyDescent="0.15">
      <c r="A61" s="110" t="s">
        <v>133</v>
      </c>
      <c r="B61" s="111" t="s">
        <v>134</v>
      </c>
      <c r="I61" s="102"/>
    </row>
    <row r="62" spans="1:15" ht="15.75" customHeight="1" x14ac:dyDescent="0.15">
      <c r="A62" s="112" t="s">
        <v>135</v>
      </c>
      <c r="B62" s="113" t="s">
        <v>136</v>
      </c>
      <c r="I62" s="102"/>
      <c r="L62" s="133"/>
    </row>
    <row r="63" spans="1:15" ht="15.75" customHeight="1" x14ac:dyDescent="0.15">
      <c r="A63" s="112" t="s">
        <v>137</v>
      </c>
      <c r="B63" s="115" t="s">
        <v>137</v>
      </c>
      <c r="I63" s="102"/>
      <c r="L63" s="133"/>
    </row>
    <row r="64" spans="1:15" ht="15.75" customHeight="1" x14ac:dyDescent="0.15">
      <c r="I64" s="102"/>
    </row>
    <row r="65" spans="9:9" ht="15.75" customHeight="1" x14ac:dyDescent="0.15">
      <c r="I65" s="102"/>
    </row>
    <row r="66" spans="9:9" ht="15.75" customHeight="1" x14ac:dyDescent="0.15">
      <c r="I66" s="102"/>
    </row>
    <row r="67" spans="9:9" ht="15.75" customHeight="1" x14ac:dyDescent="0.15">
      <c r="I67" s="102"/>
    </row>
    <row r="68" spans="9:9" ht="15.75" customHeight="1" x14ac:dyDescent="0.15">
      <c r="I68" s="102"/>
    </row>
    <row r="69" spans="9:9" ht="15.75" customHeight="1" x14ac:dyDescent="0.15">
      <c r="I69" s="102"/>
    </row>
    <row r="70" spans="9:9" ht="15.75" customHeight="1" x14ac:dyDescent="0.15">
      <c r="I70" s="102"/>
    </row>
    <row r="71" spans="9:9" ht="15.75" customHeight="1" x14ac:dyDescent="0.15">
      <c r="I71" s="102"/>
    </row>
    <row r="72" spans="9:9" ht="15.75" customHeight="1" x14ac:dyDescent="0.15">
      <c r="I72" s="102"/>
    </row>
    <row r="73" spans="9:9" ht="15.75" customHeight="1" x14ac:dyDescent="0.15">
      <c r="I73" s="102"/>
    </row>
    <row r="74" spans="9:9" ht="15.75" customHeight="1" x14ac:dyDescent="0.15">
      <c r="I74" s="102"/>
    </row>
    <row r="75" spans="9:9" ht="15.75" customHeight="1" x14ac:dyDescent="0.15">
      <c r="I75" s="102"/>
    </row>
    <row r="76" spans="9:9" ht="15.75" customHeight="1" x14ac:dyDescent="0.15">
      <c r="I76" s="102"/>
    </row>
    <row r="77" spans="9:9" ht="15.75" customHeight="1" x14ac:dyDescent="0.15">
      <c r="I77" s="102"/>
    </row>
    <row r="78" spans="9:9" ht="15.75" customHeight="1" x14ac:dyDescent="0.15">
      <c r="I78" s="102"/>
    </row>
    <row r="79" spans="9:9" ht="15.75" customHeight="1" x14ac:dyDescent="0.15">
      <c r="I79" s="102"/>
    </row>
    <row r="80" spans="9:9" ht="15.75" customHeight="1" x14ac:dyDescent="0.15">
      <c r="I80" s="102"/>
    </row>
    <row r="81" spans="9:9" ht="15.75" customHeight="1" x14ac:dyDescent="0.15">
      <c r="I81" s="102"/>
    </row>
    <row r="82" spans="9:9" ht="15.75" customHeight="1" x14ac:dyDescent="0.15">
      <c r="I82" s="102"/>
    </row>
    <row r="83" spans="9:9" ht="15.75" customHeight="1" x14ac:dyDescent="0.15">
      <c r="I83" s="102"/>
    </row>
    <row r="84" spans="9:9" ht="15.75" customHeight="1" x14ac:dyDescent="0.15">
      <c r="I84" s="102"/>
    </row>
    <row r="85" spans="9:9" ht="15.75" customHeight="1" x14ac:dyDescent="0.15">
      <c r="I85" s="102"/>
    </row>
    <row r="86" spans="9:9" ht="15.75" customHeight="1" x14ac:dyDescent="0.15">
      <c r="I86" s="102"/>
    </row>
    <row r="87" spans="9:9" ht="15.75" customHeight="1" x14ac:dyDescent="0.15">
      <c r="I87" s="102"/>
    </row>
    <row r="88" spans="9:9" ht="15.75" customHeight="1" x14ac:dyDescent="0.15">
      <c r="I88" s="102"/>
    </row>
    <row r="89" spans="9:9" ht="15.75" customHeight="1" x14ac:dyDescent="0.15">
      <c r="I89" s="102"/>
    </row>
    <row r="90" spans="9:9" ht="15.75" customHeight="1" x14ac:dyDescent="0.15">
      <c r="I90" s="102"/>
    </row>
    <row r="91" spans="9:9" ht="15.75" customHeight="1" x14ac:dyDescent="0.15">
      <c r="I91" s="102"/>
    </row>
    <row r="92" spans="9:9" ht="15.75" customHeight="1" x14ac:dyDescent="0.15">
      <c r="I92" s="102"/>
    </row>
    <row r="93" spans="9:9" ht="15.75" customHeight="1" x14ac:dyDescent="0.15">
      <c r="I93" s="102"/>
    </row>
    <row r="94" spans="9:9" ht="15.75" customHeight="1" x14ac:dyDescent="0.15">
      <c r="I94" s="102"/>
    </row>
    <row r="95" spans="9:9" ht="15.75" customHeight="1" x14ac:dyDescent="0.15">
      <c r="I95" s="102"/>
    </row>
    <row r="96" spans="9:9" ht="15.75" customHeight="1" x14ac:dyDescent="0.15">
      <c r="I96" s="102"/>
    </row>
    <row r="97" spans="9:9" ht="15.75" customHeight="1" x14ac:dyDescent="0.15">
      <c r="I97" s="102"/>
    </row>
    <row r="98" spans="9:9" ht="15.75" customHeight="1" x14ac:dyDescent="0.15">
      <c r="I98" s="102"/>
    </row>
    <row r="99" spans="9:9" ht="15.75" customHeight="1" x14ac:dyDescent="0.15">
      <c r="I99" s="102"/>
    </row>
    <row r="100" spans="9:9" ht="15.75" customHeight="1" x14ac:dyDescent="0.15">
      <c r="I100" s="102"/>
    </row>
    <row r="101" spans="9:9" ht="15.75" customHeight="1" x14ac:dyDescent="0.15">
      <c r="I101" s="102"/>
    </row>
    <row r="102" spans="9:9" ht="15.75" customHeight="1" x14ac:dyDescent="0.15">
      <c r="I102" s="102"/>
    </row>
    <row r="103" spans="9:9" ht="15.75" customHeight="1" x14ac:dyDescent="0.15">
      <c r="I103" s="102"/>
    </row>
    <row r="104" spans="9:9" ht="15.75" customHeight="1" x14ac:dyDescent="0.15">
      <c r="I104" s="102"/>
    </row>
    <row r="105" spans="9:9" ht="15.75" customHeight="1" x14ac:dyDescent="0.15">
      <c r="I105" s="102"/>
    </row>
    <row r="106" spans="9:9" ht="15.75" customHeight="1" x14ac:dyDescent="0.15">
      <c r="I106" s="102"/>
    </row>
    <row r="107" spans="9:9" ht="15.75" customHeight="1" x14ac:dyDescent="0.15">
      <c r="I107" s="102"/>
    </row>
    <row r="108" spans="9:9" ht="15.75" customHeight="1" x14ac:dyDescent="0.15">
      <c r="I108" s="102"/>
    </row>
    <row r="109" spans="9:9" ht="15.75" customHeight="1" x14ac:dyDescent="0.15">
      <c r="I109" s="102"/>
    </row>
    <row r="110" spans="9:9" ht="15.75" customHeight="1" x14ac:dyDescent="0.15">
      <c r="I110" s="102"/>
    </row>
    <row r="111" spans="9:9" ht="15.75" customHeight="1" x14ac:dyDescent="0.15">
      <c r="I111" s="102"/>
    </row>
    <row r="112" spans="9:9" ht="15.75" customHeight="1" x14ac:dyDescent="0.15">
      <c r="I112" s="102"/>
    </row>
    <row r="113" spans="9:9" ht="15.75" customHeight="1" x14ac:dyDescent="0.15">
      <c r="I113" s="102"/>
    </row>
    <row r="114" spans="9:9" ht="15.75" customHeight="1" x14ac:dyDescent="0.15">
      <c r="I114" s="102"/>
    </row>
    <row r="115" spans="9:9" ht="15.75" customHeight="1" x14ac:dyDescent="0.15">
      <c r="I115" s="102"/>
    </row>
    <row r="116" spans="9:9" ht="15.75" customHeight="1" x14ac:dyDescent="0.15">
      <c r="I116" s="102"/>
    </row>
    <row r="117" spans="9:9" ht="15.75" customHeight="1" x14ac:dyDescent="0.15">
      <c r="I117" s="102"/>
    </row>
    <row r="118" spans="9:9" ht="15.75" customHeight="1" x14ac:dyDescent="0.15">
      <c r="I118" s="102"/>
    </row>
    <row r="119" spans="9:9" ht="15.75" customHeight="1" x14ac:dyDescent="0.15">
      <c r="I119" s="102"/>
    </row>
    <row r="120" spans="9:9" ht="15.75" customHeight="1" x14ac:dyDescent="0.15">
      <c r="I120" s="102"/>
    </row>
    <row r="121" spans="9:9" ht="15.75" customHeight="1" x14ac:dyDescent="0.15">
      <c r="I121" s="102"/>
    </row>
    <row r="122" spans="9:9" ht="15.75" customHeight="1" x14ac:dyDescent="0.15">
      <c r="I122" s="102"/>
    </row>
    <row r="123" spans="9:9" ht="15.75" customHeight="1" x14ac:dyDescent="0.15">
      <c r="I123" s="102"/>
    </row>
    <row r="124" spans="9:9" ht="15.75" customHeight="1" x14ac:dyDescent="0.15">
      <c r="I124" s="102"/>
    </row>
    <row r="125" spans="9:9" ht="15.75" customHeight="1" x14ac:dyDescent="0.15">
      <c r="I125" s="102"/>
    </row>
    <row r="126" spans="9:9" ht="15.75" customHeight="1" x14ac:dyDescent="0.15">
      <c r="I126" s="102"/>
    </row>
    <row r="127" spans="9:9" ht="15.75" customHeight="1" x14ac:dyDescent="0.15">
      <c r="I127" s="102"/>
    </row>
    <row r="128" spans="9:9" ht="15.75" customHeight="1" x14ac:dyDescent="0.15">
      <c r="I128" s="102"/>
    </row>
    <row r="129" spans="9:9" ht="15.75" customHeight="1" x14ac:dyDescent="0.15">
      <c r="I129" s="102"/>
    </row>
    <row r="130" spans="9:9" ht="15.75" customHeight="1" x14ac:dyDescent="0.15">
      <c r="I130" s="102"/>
    </row>
    <row r="131" spans="9:9" ht="15.75" customHeight="1" x14ac:dyDescent="0.15">
      <c r="I131" s="102"/>
    </row>
    <row r="132" spans="9:9" ht="15.75" customHeight="1" x14ac:dyDescent="0.15">
      <c r="I132" s="102"/>
    </row>
    <row r="133" spans="9:9" ht="15.75" customHeight="1" x14ac:dyDescent="0.15">
      <c r="I133" s="102"/>
    </row>
    <row r="134" spans="9:9" ht="15.75" customHeight="1" x14ac:dyDescent="0.15">
      <c r="I134" s="102"/>
    </row>
    <row r="135" spans="9:9" ht="15.75" customHeight="1" x14ac:dyDescent="0.15">
      <c r="I135" s="102"/>
    </row>
    <row r="136" spans="9:9" ht="15.75" customHeight="1" x14ac:dyDescent="0.15">
      <c r="I136" s="102"/>
    </row>
    <row r="137" spans="9:9" ht="15.75" customHeight="1" x14ac:dyDescent="0.15">
      <c r="I137" s="102"/>
    </row>
    <row r="138" spans="9:9" ht="15.75" customHeight="1" x14ac:dyDescent="0.15">
      <c r="I138" s="102"/>
    </row>
    <row r="139" spans="9:9" ht="15.75" customHeight="1" x14ac:dyDescent="0.15">
      <c r="I139" s="102"/>
    </row>
    <row r="140" spans="9:9" ht="15.75" customHeight="1" x14ac:dyDescent="0.15">
      <c r="I140" s="102"/>
    </row>
    <row r="141" spans="9:9" ht="15.75" customHeight="1" x14ac:dyDescent="0.15">
      <c r="I141" s="102"/>
    </row>
    <row r="142" spans="9:9" ht="15.75" customHeight="1" x14ac:dyDescent="0.15">
      <c r="I142" s="102"/>
    </row>
    <row r="143" spans="9:9" ht="15.75" customHeight="1" x14ac:dyDescent="0.15">
      <c r="I143" s="102"/>
    </row>
    <row r="144" spans="9:9" ht="15.75" customHeight="1" x14ac:dyDescent="0.15">
      <c r="I144" s="102"/>
    </row>
    <row r="145" spans="9:9" ht="15.75" customHeight="1" x14ac:dyDescent="0.15">
      <c r="I145" s="102"/>
    </row>
    <row r="146" spans="9:9" ht="15.75" customHeight="1" x14ac:dyDescent="0.15">
      <c r="I146" s="102"/>
    </row>
    <row r="147" spans="9:9" ht="15.75" customHeight="1" x14ac:dyDescent="0.15">
      <c r="I147" s="102"/>
    </row>
    <row r="148" spans="9:9" ht="15.75" customHeight="1" x14ac:dyDescent="0.15">
      <c r="I148" s="102"/>
    </row>
    <row r="149" spans="9:9" ht="15.75" customHeight="1" x14ac:dyDescent="0.15">
      <c r="I149" s="102"/>
    </row>
    <row r="150" spans="9:9" ht="15.75" customHeight="1" x14ac:dyDescent="0.15">
      <c r="I150" s="102"/>
    </row>
    <row r="151" spans="9:9" ht="15.75" customHeight="1" x14ac:dyDescent="0.15">
      <c r="I151" s="102"/>
    </row>
    <row r="152" spans="9:9" ht="15.75" customHeight="1" x14ac:dyDescent="0.15">
      <c r="I152" s="102"/>
    </row>
    <row r="153" spans="9:9" ht="15.75" customHeight="1" x14ac:dyDescent="0.15">
      <c r="I153" s="102"/>
    </row>
    <row r="154" spans="9:9" ht="15.75" customHeight="1" x14ac:dyDescent="0.15">
      <c r="I154" s="102"/>
    </row>
    <row r="155" spans="9:9" ht="15.75" customHeight="1" x14ac:dyDescent="0.15">
      <c r="I155" s="102"/>
    </row>
    <row r="156" spans="9:9" ht="15.75" customHeight="1" x14ac:dyDescent="0.15">
      <c r="I156" s="102"/>
    </row>
    <row r="157" spans="9:9" ht="15.75" customHeight="1" x14ac:dyDescent="0.15">
      <c r="I157" s="102"/>
    </row>
    <row r="158" spans="9:9" ht="15.75" customHeight="1" x14ac:dyDescent="0.15">
      <c r="I158" s="102"/>
    </row>
    <row r="159" spans="9:9" ht="15.75" customHeight="1" x14ac:dyDescent="0.15">
      <c r="I159" s="102"/>
    </row>
    <row r="160" spans="9:9" ht="15.75" customHeight="1" x14ac:dyDescent="0.15">
      <c r="I160" s="102"/>
    </row>
    <row r="161" spans="9:9" ht="15.75" customHeight="1" x14ac:dyDescent="0.15">
      <c r="I161" s="102"/>
    </row>
    <row r="162" spans="9:9" ht="15.75" customHeight="1" x14ac:dyDescent="0.15">
      <c r="I162" s="102"/>
    </row>
    <row r="163" spans="9:9" ht="15.75" customHeight="1" x14ac:dyDescent="0.15">
      <c r="I163" s="102"/>
    </row>
    <row r="164" spans="9:9" ht="15.75" customHeight="1" x14ac:dyDescent="0.15">
      <c r="I164" s="102"/>
    </row>
    <row r="165" spans="9:9" ht="15.75" customHeight="1" x14ac:dyDescent="0.15">
      <c r="I165" s="102"/>
    </row>
    <row r="166" spans="9:9" ht="15.75" customHeight="1" x14ac:dyDescent="0.15">
      <c r="I166" s="102"/>
    </row>
    <row r="167" spans="9:9" ht="15.75" customHeight="1" x14ac:dyDescent="0.15">
      <c r="I167" s="102"/>
    </row>
    <row r="168" spans="9:9" ht="15.75" customHeight="1" x14ac:dyDescent="0.15">
      <c r="I168" s="102"/>
    </row>
    <row r="169" spans="9:9" ht="15.75" customHeight="1" x14ac:dyDescent="0.15">
      <c r="I169" s="102"/>
    </row>
    <row r="170" spans="9:9" ht="15.75" customHeight="1" x14ac:dyDescent="0.15">
      <c r="I170" s="102"/>
    </row>
    <row r="171" spans="9:9" ht="15.75" customHeight="1" x14ac:dyDescent="0.15">
      <c r="I171" s="102"/>
    </row>
    <row r="172" spans="9:9" ht="15.75" customHeight="1" x14ac:dyDescent="0.15">
      <c r="I172" s="102"/>
    </row>
    <row r="173" spans="9:9" ht="15.75" customHeight="1" x14ac:dyDescent="0.15">
      <c r="I173" s="102"/>
    </row>
    <row r="174" spans="9:9" ht="15.75" customHeight="1" x14ac:dyDescent="0.15">
      <c r="I174" s="102"/>
    </row>
    <row r="175" spans="9:9" ht="15.75" customHeight="1" x14ac:dyDescent="0.15">
      <c r="I175" s="102"/>
    </row>
    <row r="176" spans="9:9" ht="15.75" customHeight="1" x14ac:dyDescent="0.15">
      <c r="I176" s="102"/>
    </row>
    <row r="177" spans="9:9" ht="15.75" customHeight="1" x14ac:dyDescent="0.15">
      <c r="I177" s="102"/>
    </row>
    <row r="178" spans="9:9" ht="15.75" customHeight="1" x14ac:dyDescent="0.15">
      <c r="I178" s="102"/>
    </row>
    <row r="179" spans="9:9" ht="15.75" customHeight="1" x14ac:dyDescent="0.15">
      <c r="I179" s="102"/>
    </row>
    <row r="180" spans="9:9" ht="15.75" customHeight="1" x14ac:dyDescent="0.15">
      <c r="I180" s="102"/>
    </row>
    <row r="181" spans="9:9" ht="15.75" customHeight="1" x14ac:dyDescent="0.15">
      <c r="I181" s="102"/>
    </row>
    <row r="182" spans="9:9" ht="15.75" customHeight="1" x14ac:dyDescent="0.15">
      <c r="I182" s="102"/>
    </row>
    <row r="183" spans="9:9" ht="15.75" customHeight="1" x14ac:dyDescent="0.15">
      <c r="I183" s="102"/>
    </row>
    <row r="184" spans="9:9" ht="15.75" customHeight="1" x14ac:dyDescent="0.15">
      <c r="I184" s="102"/>
    </row>
    <row r="185" spans="9:9" ht="15.75" customHeight="1" x14ac:dyDescent="0.15">
      <c r="I185" s="102"/>
    </row>
    <row r="186" spans="9:9" ht="15.75" customHeight="1" x14ac:dyDescent="0.15">
      <c r="I186" s="102"/>
    </row>
    <row r="187" spans="9:9" ht="15.75" customHeight="1" x14ac:dyDescent="0.15">
      <c r="I187" s="102"/>
    </row>
    <row r="188" spans="9:9" ht="15.75" customHeight="1" x14ac:dyDescent="0.15">
      <c r="I188" s="102"/>
    </row>
    <row r="189" spans="9:9" ht="15.75" customHeight="1" x14ac:dyDescent="0.15">
      <c r="I189" s="102"/>
    </row>
    <row r="190" spans="9:9" ht="15.75" customHeight="1" x14ac:dyDescent="0.15">
      <c r="I190" s="102"/>
    </row>
    <row r="191" spans="9:9" ht="15.75" customHeight="1" x14ac:dyDescent="0.15">
      <c r="I191" s="102"/>
    </row>
    <row r="192" spans="9:9" ht="15.75" customHeight="1" x14ac:dyDescent="0.15">
      <c r="I192" s="102"/>
    </row>
    <row r="193" spans="9:9" ht="15.75" customHeight="1" x14ac:dyDescent="0.15">
      <c r="I193" s="102"/>
    </row>
    <row r="194" spans="9:9" ht="15.75" customHeight="1" x14ac:dyDescent="0.15">
      <c r="I194" s="102"/>
    </row>
    <row r="195" spans="9:9" ht="15.75" customHeight="1" x14ac:dyDescent="0.15">
      <c r="I195" s="102"/>
    </row>
    <row r="196" spans="9:9" ht="15.75" customHeight="1" x14ac:dyDescent="0.15">
      <c r="I196" s="102"/>
    </row>
    <row r="197" spans="9:9" ht="15.75" customHeight="1" x14ac:dyDescent="0.15">
      <c r="I197" s="102"/>
    </row>
    <row r="198" spans="9:9" ht="15.75" customHeight="1" x14ac:dyDescent="0.15">
      <c r="I198" s="102"/>
    </row>
    <row r="199" spans="9:9" ht="15.75" customHeight="1" x14ac:dyDescent="0.15">
      <c r="I199" s="102"/>
    </row>
    <row r="200" spans="9:9" ht="15.75" customHeight="1" x14ac:dyDescent="0.15">
      <c r="I200" s="102"/>
    </row>
    <row r="201" spans="9:9" ht="15.75" customHeight="1" x14ac:dyDescent="0.15">
      <c r="I201" s="102"/>
    </row>
    <row r="202" spans="9:9" ht="15.75" customHeight="1" x14ac:dyDescent="0.15">
      <c r="I202" s="102"/>
    </row>
    <row r="203" spans="9:9" ht="15.75" customHeight="1" x14ac:dyDescent="0.15">
      <c r="I203" s="102"/>
    </row>
    <row r="204" spans="9:9" ht="15.75" customHeight="1" x14ac:dyDescent="0.15">
      <c r="I204" s="102"/>
    </row>
    <row r="205" spans="9:9" ht="15.75" customHeight="1" x14ac:dyDescent="0.15">
      <c r="I205" s="102"/>
    </row>
    <row r="206" spans="9:9" ht="15.75" customHeight="1" x14ac:dyDescent="0.15">
      <c r="I206" s="102"/>
    </row>
    <row r="207" spans="9:9" ht="15.75" customHeight="1" x14ac:dyDescent="0.15">
      <c r="I207" s="102"/>
    </row>
    <row r="208" spans="9:9" ht="15.75" customHeight="1" x14ac:dyDescent="0.15">
      <c r="I208" s="102"/>
    </row>
    <row r="209" spans="9:9" ht="15.75" customHeight="1" x14ac:dyDescent="0.15">
      <c r="I209" s="102"/>
    </row>
    <row r="210" spans="9:9" ht="15.75" customHeight="1" x14ac:dyDescent="0.15">
      <c r="I210" s="102"/>
    </row>
    <row r="211" spans="9:9" ht="15.75" customHeight="1" x14ac:dyDescent="0.15">
      <c r="I211" s="102"/>
    </row>
    <row r="212" spans="9:9" ht="15.75" customHeight="1" x14ac:dyDescent="0.15">
      <c r="I212" s="102"/>
    </row>
    <row r="213" spans="9:9" ht="15.75" customHeight="1" x14ac:dyDescent="0.15">
      <c r="I213" s="102"/>
    </row>
    <row r="214" spans="9:9" ht="15.75" customHeight="1" x14ac:dyDescent="0.15">
      <c r="I214" s="102"/>
    </row>
    <row r="215" spans="9:9" ht="15.75" customHeight="1" x14ac:dyDescent="0.15">
      <c r="I215" s="102"/>
    </row>
    <row r="216" spans="9:9" ht="15.75" customHeight="1" x14ac:dyDescent="0.15">
      <c r="I216" s="102"/>
    </row>
    <row r="217" spans="9:9" ht="15.75" customHeight="1" x14ac:dyDescent="0.15">
      <c r="I217" s="102"/>
    </row>
    <row r="218" spans="9:9" ht="15.75" customHeight="1" x14ac:dyDescent="0.15">
      <c r="I218" s="102"/>
    </row>
    <row r="219" spans="9:9" ht="15.75" customHeight="1" x14ac:dyDescent="0.15">
      <c r="I219" s="102"/>
    </row>
    <row r="220" spans="9:9" ht="15.75" customHeight="1" x14ac:dyDescent="0.15">
      <c r="I220" s="102"/>
    </row>
    <row r="221" spans="9:9" ht="15.75" customHeight="1" x14ac:dyDescent="0.15">
      <c r="I221" s="102"/>
    </row>
    <row r="222" spans="9:9" ht="15.75" customHeight="1" x14ac:dyDescent="0.15">
      <c r="I222" s="102"/>
    </row>
    <row r="223" spans="9:9" ht="15.75" customHeight="1" x14ac:dyDescent="0.15">
      <c r="I223" s="102"/>
    </row>
    <row r="224" spans="9:9" ht="15.75" customHeight="1" x14ac:dyDescent="0.15">
      <c r="I224" s="102"/>
    </row>
    <row r="225" spans="9:9" ht="15.75" customHeight="1" x14ac:dyDescent="0.15">
      <c r="I225" s="102"/>
    </row>
    <row r="226" spans="9:9" ht="15.75" customHeight="1" x14ac:dyDescent="0.15">
      <c r="I226" s="102"/>
    </row>
    <row r="227" spans="9:9" ht="15.75" customHeight="1" x14ac:dyDescent="0.15">
      <c r="I227" s="102"/>
    </row>
    <row r="228" spans="9:9" ht="15.75" customHeight="1" x14ac:dyDescent="0.15">
      <c r="I228" s="102"/>
    </row>
    <row r="229" spans="9:9" ht="15.75" customHeight="1" x14ac:dyDescent="0.15">
      <c r="I229" s="102"/>
    </row>
    <row r="230" spans="9:9" ht="15.75" customHeight="1" x14ac:dyDescent="0.15">
      <c r="I230" s="102"/>
    </row>
    <row r="231" spans="9:9" ht="15.75" customHeight="1" x14ac:dyDescent="0.15">
      <c r="I231" s="102"/>
    </row>
    <row r="232" spans="9:9" ht="15.75" customHeight="1" x14ac:dyDescent="0.15">
      <c r="I232" s="102"/>
    </row>
    <row r="233" spans="9:9" ht="15.75" customHeight="1" x14ac:dyDescent="0.15">
      <c r="I233" s="102"/>
    </row>
    <row r="234" spans="9:9" ht="15.75" customHeight="1" x14ac:dyDescent="0.15">
      <c r="I234" s="102"/>
    </row>
    <row r="235" spans="9:9" ht="15.75" customHeight="1" x14ac:dyDescent="0.15">
      <c r="I235" s="102"/>
    </row>
    <row r="236" spans="9:9" ht="15.75" customHeight="1" x14ac:dyDescent="0.15">
      <c r="I236" s="102"/>
    </row>
    <row r="237" spans="9:9" ht="15.75" customHeight="1" x14ac:dyDescent="0.15">
      <c r="I237" s="102"/>
    </row>
    <row r="238" spans="9:9" ht="15.75" customHeight="1" x14ac:dyDescent="0.15">
      <c r="I238" s="102"/>
    </row>
    <row r="239" spans="9:9" ht="15.75" customHeight="1" x14ac:dyDescent="0.15">
      <c r="I239" s="102"/>
    </row>
    <row r="240" spans="9:9" ht="15.75" customHeight="1" x14ac:dyDescent="0.15">
      <c r="I240" s="102"/>
    </row>
    <row r="241" spans="9:9" ht="15.75" customHeight="1" x14ac:dyDescent="0.15">
      <c r="I241" s="102"/>
    </row>
    <row r="242" spans="9:9" ht="15.75" customHeight="1" x14ac:dyDescent="0.15">
      <c r="I242" s="102"/>
    </row>
    <row r="243" spans="9:9" ht="15.75" customHeight="1" x14ac:dyDescent="0.15">
      <c r="I243" s="102"/>
    </row>
    <row r="244" spans="9:9" ht="15.75" customHeight="1" x14ac:dyDescent="0.15">
      <c r="I244" s="102"/>
    </row>
    <row r="245" spans="9:9" ht="15.75" customHeight="1" x14ac:dyDescent="0.15">
      <c r="I245" s="102"/>
    </row>
    <row r="246" spans="9:9" ht="15.75" customHeight="1" x14ac:dyDescent="0.15">
      <c r="I246" s="102"/>
    </row>
    <row r="247" spans="9:9" ht="15.75" customHeight="1" x14ac:dyDescent="0.15">
      <c r="I247" s="102"/>
    </row>
    <row r="248" spans="9:9" ht="15.75" customHeight="1" x14ac:dyDescent="0.15">
      <c r="I248" s="102"/>
    </row>
    <row r="249" spans="9:9" ht="15.75" customHeight="1" x14ac:dyDescent="0.15">
      <c r="I249" s="102"/>
    </row>
    <row r="250" spans="9:9" ht="15.75" customHeight="1" x14ac:dyDescent="0.15">
      <c r="I250" s="102"/>
    </row>
    <row r="251" spans="9:9" ht="15.75" customHeight="1" x14ac:dyDescent="0.15">
      <c r="I251" s="102"/>
    </row>
    <row r="252" spans="9:9" ht="15.75" customHeight="1" x14ac:dyDescent="0.15">
      <c r="I252" s="102"/>
    </row>
    <row r="253" spans="9:9" ht="15.75" customHeight="1" x14ac:dyDescent="0.15">
      <c r="I253" s="102"/>
    </row>
    <row r="254" spans="9:9" ht="15.75" customHeight="1" x14ac:dyDescent="0.15">
      <c r="I254" s="102"/>
    </row>
    <row r="255" spans="9:9" ht="15.75" customHeight="1" x14ac:dyDescent="0.15">
      <c r="I255" s="102"/>
    </row>
    <row r="256" spans="9:9" ht="15.75" customHeight="1" x14ac:dyDescent="0.15">
      <c r="I256" s="102"/>
    </row>
    <row r="257" spans="9:9" ht="15.75" customHeight="1" x14ac:dyDescent="0.15">
      <c r="I257" s="102"/>
    </row>
    <row r="258" spans="9:9" ht="15.75" customHeight="1" x14ac:dyDescent="0.15">
      <c r="I258" s="102"/>
    </row>
    <row r="259" spans="9:9" ht="15.75" customHeight="1" x14ac:dyDescent="0.15">
      <c r="I259" s="102"/>
    </row>
    <row r="260" spans="9:9" ht="15.75" customHeight="1" x14ac:dyDescent="0.15">
      <c r="I260" s="102"/>
    </row>
    <row r="261" spans="9:9" ht="15.75" customHeight="1" x14ac:dyDescent="0.15">
      <c r="I261" s="102"/>
    </row>
    <row r="262" spans="9:9" ht="15.75" customHeight="1" x14ac:dyDescent="0.15">
      <c r="I262" s="102"/>
    </row>
    <row r="263" spans="9:9" ht="15.75" customHeight="1" x14ac:dyDescent="0.15">
      <c r="I263" s="102"/>
    </row>
    <row r="264" spans="9:9" ht="15.75" customHeight="1" x14ac:dyDescent="0.15">
      <c r="I264" s="102"/>
    </row>
    <row r="265" spans="9:9" ht="15.75" customHeight="1" x14ac:dyDescent="0.15">
      <c r="I265" s="102"/>
    </row>
    <row r="266" spans="9:9" ht="15.75" customHeight="1" x14ac:dyDescent="0.15">
      <c r="I266" s="102"/>
    </row>
    <row r="267" spans="9:9" ht="15.75" customHeight="1" x14ac:dyDescent="0.15">
      <c r="I267" s="102"/>
    </row>
    <row r="268" spans="9:9" ht="15.75" customHeight="1" x14ac:dyDescent="0.15">
      <c r="I268" s="102"/>
    </row>
    <row r="269" spans="9:9" ht="15.75" customHeight="1" x14ac:dyDescent="0.15">
      <c r="I269" s="102"/>
    </row>
    <row r="270" spans="9:9" ht="15.75" customHeight="1" x14ac:dyDescent="0.15">
      <c r="I270" s="102"/>
    </row>
    <row r="271" spans="9:9" ht="15.75" customHeight="1" x14ac:dyDescent="0.15">
      <c r="I271" s="102"/>
    </row>
    <row r="272" spans="9:9" ht="15.75" customHeight="1" x14ac:dyDescent="0.15">
      <c r="I272" s="102"/>
    </row>
    <row r="273" spans="9:9" ht="15.75" customHeight="1" x14ac:dyDescent="0.15">
      <c r="I273" s="102"/>
    </row>
    <row r="274" spans="9:9" ht="15.75" customHeight="1" x14ac:dyDescent="0.15">
      <c r="I274" s="102"/>
    </row>
    <row r="275" spans="9:9" ht="15.75" customHeight="1" x14ac:dyDescent="0.15">
      <c r="I275" s="102"/>
    </row>
    <row r="276" spans="9:9" ht="15.75" customHeight="1" x14ac:dyDescent="0.15">
      <c r="I276" s="102"/>
    </row>
    <row r="277" spans="9:9" ht="15.75" customHeight="1" x14ac:dyDescent="0.15">
      <c r="I277" s="102"/>
    </row>
    <row r="278" spans="9:9" ht="15.75" customHeight="1" x14ac:dyDescent="0.15">
      <c r="I278" s="102"/>
    </row>
    <row r="279" spans="9:9" ht="15.75" customHeight="1" x14ac:dyDescent="0.15">
      <c r="I279" s="102"/>
    </row>
    <row r="280" spans="9:9" ht="15.75" customHeight="1" x14ac:dyDescent="0.15">
      <c r="I280" s="102"/>
    </row>
    <row r="281" spans="9:9" ht="15.75" customHeight="1" x14ac:dyDescent="0.15">
      <c r="I281" s="102"/>
    </row>
    <row r="282" spans="9:9" ht="15.75" customHeight="1" x14ac:dyDescent="0.15">
      <c r="I282" s="102"/>
    </row>
    <row r="283" spans="9:9" ht="15.75" customHeight="1" x14ac:dyDescent="0.15">
      <c r="I283" s="102"/>
    </row>
    <row r="284" spans="9:9" ht="15.75" customHeight="1" x14ac:dyDescent="0.15">
      <c r="I284" s="102"/>
    </row>
    <row r="285" spans="9:9" ht="15.75" customHeight="1" x14ac:dyDescent="0.15">
      <c r="I285" s="102"/>
    </row>
    <row r="286" spans="9:9" ht="15.75" customHeight="1" x14ac:dyDescent="0.15">
      <c r="I286" s="102"/>
    </row>
    <row r="287" spans="9:9" ht="15.75" customHeight="1" x14ac:dyDescent="0.15">
      <c r="I287" s="102"/>
    </row>
    <row r="288" spans="9:9" ht="15.75" customHeight="1" x14ac:dyDescent="0.15">
      <c r="I288" s="102"/>
    </row>
    <row r="289" spans="9:9" ht="15.75" customHeight="1" x14ac:dyDescent="0.15">
      <c r="I289" s="102"/>
    </row>
    <row r="290" spans="9:9" ht="15.75" customHeight="1" x14ac:dyDescent="0.15">
      <c r="I290" s="102"/>
    </row>
    <row r="291" spans="9:9" ht="15.75" customHeight="1" x14ac:dyDescent="0.15">
      <c r="I291" s="102"/>
    </row>
    <row r="292" spans="9:9" ht="15.75" customHeight="1" x14ac:dyDescent="0.15">
      <c r="I292" s="102"/>
    </row>
    <row r="293" spans="9:9" ht="15.75" customHeight="1" x14ac:dyDescent="0.15">
      <c r="I293" s="102"/>
    </row>
    <row r="294" spans="9:9" ht="15.75" customHeight="1" x14ac:dyDescent="0.15">
      <c r="I294" s="102"/>
    </row>
    <row r="295" spans="9:9" ht="15.75" customHeight="1" x14ac:dyDescent="0.15">
      <c r="I295" s="102"/>
    </row>
    <row r="296" spans="9:9" ht="15.75" customHeight="1" x14ac:dyDescent="0.15">
      <c r="I296" s="102"/>
    </row>
    <row r="297" spans="9:9" ht="15.75" customHeight="1" x14ac:dyDescent="0.15">
      <c r="I297" s="102"/>
    </row>
    <row r="298" spans="9:9" ht="15.75" customHeight="1" x14ac:dyDescent="0.15">
      <c r="I298" s="102"/>
    </row>
    <row r="299" spans="9:9" ht="15.75" customHeight="1" x14ac:dyDescent="0.15">
      <c r="I299" s="102"/>
    </row>
    <row r="300" spans="9:9" ht="15.75" customHeight="1" x14ac:dyDescent="0.15">
      <c r="I300" s="102"/>
    </row>
    <row r="301" spans="9:9" ht="15.75" customHeight="1" x14ac:dyDescent="0.15">
      <c r="I301" s="102"/>
    </row>
    <row r="302" spans="9:9" ht="15.75" customHeight="1" x14ac:dyDescent="0.15">
      <c r="I302" s="102"/>
    </row>
    <row r="303" spans="9:9" ht="15.75" customHeight="1" x14ac:dyDescent="0.15">
      <c r="I303" s="102"/>
    </row>
    <row r="304" spans="9:9" ht="15.75" customHeight="1" x14ac:dyDescent="0.15">
      <c r="I304" s="102"/>
    </row>
    <row r="305" spans="9:9" ht="15.75" customHeight="1" x14ac:dyDescent="0.15">
      <c r="I305" s="102"/>
    </row>
    <row r="306" spans="9:9" ht="15.75" customHeight="1" x14ac:dyDescent="0.15">
      <c r="I306" s="102"/>
    </row>
    <row r="307" spans="9:9" ht="15.75" customHeight="1" x14ac:dyDescent="0.15">
      <c r="I307" s="102"/>
    </row>
    <row r="308" spans="9:9" ht="15.75" customHeight="1" x14ac:dyDescent="0.15">
      <c r="I308" s="102"/>
    </row>
    <row r="309" spans="9:9" ht="15.75" customHeight="1" x14ac:dyDescent="0.15">
      <c r="I309" s="102"/>
    </row>
    <row r="310" spans="9:9" ht="15.75" customHeight="1" x14ac:dyDescent="0.15">
      <c r="I310" s="102"/>
    </row>
    <row r="311" spans="9:9" ht="15.75" customHeight="1" x14ac:dyDescent="0.15">
      <c r="I311" s="102"/>
    </row>
    <row r="312" spans="9:9" ht="15.75" customHeight="1" x14ac:dyDescent="0.15">
      <c r="I312" s="102"/>
    </row>
    <row r="313" spans="9:9" ht="15.75" customHeight="1" x14ac:dyDescent="0.15">
      <c r="I313" s="102"/>
    </row>
    <row r="314" spans="9:9" ht="15.75" customHeight="1" x14ac:dyDescent="0.15">
      <c r="I314" s="102"/>
    </row>
    <row r="315" spans="9:9" ht="15.75" customHeight="1" x14ac:dyDescent="0.15">
      <c r="I315" s="102"/>
    </row>
    <row r="316" spans="9:9" ht="15.75" customHeight="1" x14ac:dyDescent="0.15">
      <c r="I316" s="102"/>
    </row>
    <row r="317" spans="9:9" ht="15.75" customHeight="1" x14ac:dyDescent="0.15">
      <c r="I317" s="102"/>
    </row>
    <row r="318" spans="9:9" ht="15.75" customHeight="1" x14ac:dyDescent="0.15">
      <c r="I318" s="102"/>
    </row>
    <row r="319" spans="9:9" ht="15.75" customHeight="1" x14ac:dyDescent="0.15">
      <c r="I319" s="102"/>
    </row>
    <row r="320" spans="9:9" ht="15.75" customHeight="1" x14ac:dyDescent="0.15">
      <c r="I320" s="102"/>
    </row>
    <row r="321" spans="9:9" ht="15.75" customHeight="1" x14ac:dyDescent="0.15">
      <c r="I321" s="102"/>
    </row>
    <row r="322" spans="9:9" ht="15.75" customHeight="1" x14ac:dyDescent="0.15">
      <c r="I322" s="102"/>
    </row>
    <row r="323" spans="9:9" ht="15.75" customHeight="1" x14ac:dyDescent="0.15">
      <c r="I323" s="102"/>
    </row>
    <row r="324" spans="9:9" ht="15.75" customHeight="1" x14ac:dyDescent="0.15">
      <c r="I324" s="102"/>
    </row>
    <row r="325" spans="9:9" ht="15.75" customHeight="1" x14ac:dyDescent="0.15">
      <c r="I325" s="102"/>
    </row>
    <row r="326" spans="9:9" ht="15.75" customHeight="1" x14ac:dyDescent="0.15">
      <c r="I326" s="102"/>
    </row>
    <row r="327" spans="9:9" ht="15.75" customHeight="1" x14ac:dyDescent="0.15">
      <c r="I327" s="102"/>
    </row>
    <row r="328" spans="9:9" ht="15.75" customHeight="1" x14ac:dyDescent="0.15">
      <c r="I328" s="102"/>
    </row>
    <row r="329" spans="9:9" ht="15.75" customHeight="1" x14ac:dyDescent="0.15">
      <c r="I329" s="102"/>
    </row>
    <row r="330" spans="9:9" ht="15.75" customHeight="1" x14ac:dyDescent="0.15">
      <c r="I330" s="102"/>
    </row>
    <row r="331" spans="9:9" ht="15.75" customHeight="1" x14ac:dyDescent="0.15">
      <c r="I331" s="102"/>
    </row>
    <row r="332" spans="9:9" ht="15.75" customHeight="1" x14ac:dyDescent="0.15">
      <c r="I332" s="102"/>
    </row>
    <row r="333" spans="9:9" ht="15.75" customHeight="1" x14ac:dyDescent="0.15">
      <c r="I333" s="102"/>
    </row>
    <row r="334" spans="9:9" ht="15.75" customHeight="1" x14ac:dyDescent="0.15">
      <c r="I334" s="102"/>
    </row>
    <row r="335" spans="9:9" ht="15.75" customHeight="1" x14ac:dyDescent="0.15">
      <c r="I335" s="102"/>
    </row>
    <row r="336" spans="9:9" ht="15.75" customHeight="1" x14ac:dyDescent="0.15">
      <c r="I336" s="102"/>
    </row>
    <row r="337" spans="9:9" ht="15.75" customHeight="1" x14ac:dyDescent="0.15">
      <c r="I337" s="102"/>
    </row>
    <row r="338" spans="9:9" ht="15.75" customHeight="1" x14ac:dyDescent="0.15">
      <c r="I338" s="102"/>
    </row>
    <row r="339" spans="9:9" ht="15.75" customHeight="1" x14ac:dyDescent="0.15">
      <c r="I339" s="102"/>
    </row>
    <row r="340" spans="9:9" ht="15.75" customHeight="1" x14ac:dyDescent="0.15">
      <c r="I340" s="102"/>
    </row>
    <row r="341" spans="9:9" ht="15.75" customHeight="1" x14ac:dyDescent="0.15">
      <c r="I341" s="102"/>
    </row>
    <row r="342" spans="9:9" ht="15.75" customHeight="1" x14ac:dyDescent="0.15">
      <c r="I342" s="102"/>
    </row>
    <row r="343" spans="9:9" ht="15.75" customHeight="1" x14ac:dyDescent="0.15">
      <c r="I343" s="102"/>
    </row>
    <row r="344" spans="9:9" ht="15.75" customHeight="1" x14ac:dyDescent="0.15">
      <c r="I344" s="102"/>
    </row>
    <row r="345" spans="9:9" ht="15.75" customHeight="1" x14ac:dyDescent="0.15">
      <c r="I345" s="102"/>
    </row>
    <row r="346" spans="9:9" ht="15.75" customHeight="1" x14ac:dyDescent="0.15">
      <c r="I346" s="102"/>
    </row>
    <row r="347" spans="9:9" ht="15.75" customHeight="1" x14ac:dyDescent="0.15">
      <c r="I347" s="102"/>
    </row>
    <row r="348" spans="9:9" ht="15.75" customHeight="1" x14ac:dyDescent="0.15">
      <c r="I348" s="102"/>
    </row>
    <row r="349" spans="9:9" ht="15.75" customHeight="1" x14ac:dyDescent="0.15">
      <c r="I349" s="102"/>
    </row>
    <row r="350" spans="9:9" ht="15.75" customHeight="1" x14ac:dyDescent="0.15">
      <c r="I350" s="102"/>
    </row>
    <row r="351" spans="9:9" ht="15.75" customHeight="1" x14ac:dyDescent="0.15">
      <c r="I351" s="102"/>
    </row>
    <row r="352" spans="9:9" ht="15.75" customHeight="1" x14ac:dyDescent="0.15">
      <c r="I352" s="102"/>
    </row>
    <row r="353" spans="9:9" ht="15.75" customHeight="1" x14ac:dyDescent="0.15">
      <c r="I353" s="102"/>
    </row>
    <row r="354" spans="9:9" ht="15.75" customHeight="1" x14ac:dyDescent="0.15">
      <c r="I354" s="102"/>
    </row>
    <row r="355" spans="9:9" ht="15.75" customHeight="1" x14ac:dyDescent="0.15">
      <c r="I355" s="102"/>
    </row>
    <row r="356" spans="9:9" ht="15.75" customHeight="1" x14ac:dyDescent="0.15">
      <c r="I356" s="102"/>
    </row>
    <row r="357" spans="9:9" ht="15.75" customHeight="1" x14ac:dyDescent="0.15">
      <c r="I357" s="102"/>
    </row>
    <row r="358" spans="9:9" ht="15.75" customHeight="1" x14ac:dyDescent="0.15">
      <c r="I358" s="102"/>
    </row>
    <row r="359" spans="9:9" ht="15.75" customHeight="1" x14ac:dyDescent="0.15">
      <c r="I359" s="102"/>
    </row>
    <row r="360" spans="9:9" ht="15.75" customHeight="1" x14ac:dyDescent="0.15">
      <c r="I360" s="102"/>
    </row>
    <row r="361" spans="9:9" ht="15.75" customHeight="1" x14ac:dyDescent="0.15">
      <c r="I361" s="102"/>
    </row>
    <row r="362" spans="9:9" ht="15.75" customHeight="1" x14ac:dyDescent="0.15">
      <c r="I362" s="102"/>
    </row>
    <row r="363" spans="9:9" ht="15.75" customHeight="1" x14ac:dyDescent="0.15">
      <c r="I363" s="102"/>
    </row>
    <row r="364" spans="9:9" ht="15.75" customHeight="1" x14ac:dyDescent="0.15">
      <c r="I364" s="102"/>
    </row>
    <row r="365" spans="9:9" ht="15.75" customHeight="1" x14ac:dyDescent="0.15">
      <c r="I365" s="102"/>
    </row>
    <row r="366" spans="9:9" ht="15.75" customHeight="1" x14ac:dyDescent="0.15">
      <c r="I366" s="102"/>
    </row>
    <row r="367" spans="9:9" ht="15.75" customHeight="1" x14ac:dyDescent="0.15">
      <c r="I367" s="102"/>
    </row>
    <row r="368" spans="9:9" ht="15.75" customHeight="1" x14ac:dyDescent="0.15">
      <c r="I368" s="102"/>
    </row>
    <row r="369" spans="9:9" ht="15.75" customHeight="1" x14ac:dyDescent="0.15">
      <c r="I369" s="102"/>
    </row>
    <row r="370" spans="9:9" ht="15.75" customHeight="1" x14ac:dyDescent="0.15">
      <c r="I370" s="102"/>
    </row>
    <row r="371" spans="9:9" ht="15.75" customHeight="1" x14ac:dyDescent="0.15">
      <c r="I371" s="102"/>
    </row>
    <row r="372" spans="9:9" ht="15.75" customHeight="1" x14ac:dyDescent="0.15">
      <c r="I372" s="102"/>
    </row>
    <row r="373" spans="9:9" ht="15.75" customHeight="1" x14ac:dyDescent="0.15">
      <c r="I373" s="102"/>
    </row>
    <row r="374" spans="9:9" ht="15.75" customHeight="1" x14ac:dyDescent="0.15">
      <c r="I374" s="102"/>
    </row>
    <row r="375" spans="9:9" ht="15.75" customHeight="1" x14ac:dyDescent="0.15">
      <c r="I375" s="102"/>
    </row>
    <row r="376" spans="9:9" ht="15.75" customHeight="1" x14ac:dyDescent="0.15">
      <c r="I376" s="102"/>
    </row>
    <row r="377" spans="9:9" ht="15.75" customHeight="1" x14ac:dyDescent="0.15">
      <c r="I377" s="102"/>
    </row>
    <row r="378" spans="9:9" ht="15.75" customHeight="1" x14ac:dyDescent="0.15">
      <c r="I378" s="102"/>
    </row>
    <row r="379" spans="9:9" ht="15.75" customHeight="1" x14ac:dyDescent="0.15">
      <c r="I379" s="102"/>
    </row>
    <row r="380" spans="9:9" ht="15.75" customHeight="1" x14ac:dyDescent="0.15">
      <c r="I380" s="102"/>
    </row>
    <row r="381" spans="9:9" ht="15.75" customHeight="1" x14ac:dyDescent="0.15">
      <c r="I381" s="102"/>
    </row>
    <row r="382" spans="9:9" ht="15.75" customHeight="1" x14ac:dyDescent="0.15">
      <c r="I382" s="102"/>
    </row>
    <row r="383" spans="9:9" ht="15.75" customHeight="1" x14ac:dyDescent="0.15">
      <c r="I383" s="102"/>
    </row>
    <row r="384" spans="9:9" ht="15.75" customHeight="1" x14ac:dyDescent="0.15">
      <c r="I384" s="102"/>
    </row>
    <row r="385" spans="9:9" ht="15.75" customHeight="1" x14ac:dyDescent="0.15">
      <c r="I385" s="102"/>
    </row>
    <row r="386" spans="9:9" ht="15.75" customHeight="1" x14ac:dyDescent="0.15">
      <c r="I386" s="102"/>
    </row>
    <row r="387" spans="9:9" ht="15.75" customHeight="1" x14ac:dyDescent="0.15">
      <c r="I387" s="102"/>
    </row>
    <row r="388" spans="9:9" ht="15.75" customHeight="1" x14ac:dyDescent="0.15">
      <c r="I388" s="102"/>
    </row>
    <row r="389" spans="9:9" ht="15.75" customHeight="1" x14ac:dyDescent="0.15">
      <c r="I389" s="102"/>
    </row>
    <row r="390" spans="9:9" ht="15.75" customHeight="1" x14ac:dyDescent="0.15">
      <c r="I390" s="102"/>
    </row>
    <row r="391" spans="9:9" ht="15.75" customHeight="1" x14ac:dyDescent="0.15">
      <c r="I391" s="102"/>
    </row>
    <row r="392" spans="9:9" ht="15.75" customHeight="1" x14ac:dyDescent="0.15">
      <c r="I392" s="102"/>
    </row>
    <row r="393" spans="9:9" ht="15.75" customHeight="1" x14ac:dyDescent="0.15">
      <c r="I393" s="102"/>
    </row>
    <row r="394" spans="9:9" ht="15.75" customHeight="1" x14ac:dyDescent="0.15">
      <c r="I394" s="102"/>
    </row>
    <row r="395" spans="9:9" ht="15.75" customHeight="1" x14ac:dyDescent="0.15">
      <c r="I395" s="102"/>
    </row>
    <row r="396" spans="9:9" ht="15.75" customHeight="1" x14ac:dyDescent="0.15">
      <c r="I396" s="102"/>
    </row>
    <row r="397" spans="9:9" ht="15.75" customHeight="1" x14ac:dyDescent="0.15">
      <c r="I397" s="102"/>
    </row>
    <row r="398" spans="9:9" ht="15.75" customHeight="1" x14ac:dyDescent="0.15">
      <c r="I398" s="102"/>
    </row>
    <row r="399" spans="9:9" ht="15.75" customHeight="1" x14ac:dyDescent="0.15">
      <c r="I399" s="102"/>
    </row>
    <row r="400" spans="9:9" ht="15.75" customHeight="1" x14ac:dyDescent="0.15">
      <c r="I400" s="102"/>
    </row>
    <row r="401" spans="9:9" ht="15.75" customHeight="1" x14ac:dyDescent="0.15">
      <c r="I401" s="102"/>
    </row>
    <row r="402" spans="9:9" ht="15.75" customHeight="1" x14ac:dyDescent="0.15">
      <c r="I402" s="102"/>
    </row>
    <row r="403" spans="9:9" ht="15.75" customHeight="1" x14ac:dyDescent="0.15">
      <c r="I403" s="102"/>
    </row>
    <row r="404" spans="9:9" ht="15.75" customHeight="1" x14ac:dyDescent="0.15">
      <c r="I404" s="102"/>
    </row>
    <row r="405" spans="9:9" ht="15.75" customHeight="1" x14ac:dyDescent="0.15">
      <c r="I405" s="102"/>
    </row>
    <row r="406" spans="9:9" ht="15.75" customHeight="1" x14ac:dyDescent="0.15">
      <c r="I406" s="102"/>
    </row>
    <row r="407" spans="9:9" ht="15.75" customHeight="1" x14ac:dyDescent="0.15">
      <c r="I407" s="102"/>
    </row>
    <row r="408" spans="9:9" ht="15.75" customHeight="1" x14ac:dyDescent="0.15">
      <c r="I408" s="102"/>
    </row>
    <row r="409" spans="9:9" ht="15.75" customHeight="1" x14ac:dyDescent="0.15">
      <c r="I409" s="102"/>
    </row>
    <row r="410" spans="9:9" ht="15.75" customHeight="1" x14ac:dyDescent="0.15">
      <c r="I410" s="102"/>
    </row>
    <row r="411" spans="9:9" ht="15.75" customHeight="1" x14ac:dyDescent="0.15">
      <c r="I411" s="102"/>
    </row>
    <row r="412" spans="9:9" ht="15.75" customHeight="1" x14ac:dyDescent="0.15">
      <c r="I412" s="102"/>
    </row>
    <row r="413" spans="9:9" ht="15.75" customHeight="1" x14ac:dyDescent="0.15">
      <c r="I413" s="102"/>
    </row>
    <row r="414" spans="9:9" ht="15.75" customHeight="1" x14ac:dyDescent="0.15">
      <c r="I414" s="102"/>
    </row>
    <row r="415" spans="9:9" ht="15.75" customHeight="1" x14ac:dyDescent="0.15">
      <c r="I415" s="102"/>
    </row>
    <row r="416" spans="9:9" ht="15.75" customHeight="1" x14ac:dyDescent="0.15">
      <c r="I416" s="102"/>
    </row>
    <row r="417" spans="9:9" ht="15.75" customHeight="1" x14ac:dyDescent="0.15">
      <c r="I417" s="102"/>
    </row>
    <row r="418" spans="9:9" ht="15.75" customHeight="1" x14ac:dyDescent="0.15">
      <c r="I418" s="102"/>
    </row>
    <row r="419" spans="9:9" ht="15.75" customHeight="1" x14ac:dyDescent="0.15">
      <c r="I419" s="102"/>
    </row>
    <row r="420" spans="9:9" ht="15.75" customHeight="1" x14ac:dyDescent="0.15">
      <c r="I420" s="102"/>
    </row>
    <row r="421" spans="9:9" ht="15.75" customHeight="1" x14ac:dyDescent="0.15">
      <c r="I421" s="102"/>
    </row>
    <row r="422" spans="9:9" ht="15.75" customHeight="1" x14ac:dyDescent="0.15">
      <c r="I422" s="102"/>
    </row>
    <row r="423" spans="9:9" ht="15.75" customHeight="1" x14ac:dyDescent="0.15">
      <c r="I423" s="102"/>
    </row>
    <row r="424" spans="9:9" ht="15.75" customHeight="1" x14ac:dyDescent="0.15">
      <c r="I424" s="102"/>
    </row>
    <row r="425" spans="9:9" ht="15.75" customHeight="1" x14ac:dyDescent="0.15">
      <c r="I425" s="102"/>
    </row>
    <row r="426" spans="9:9" ht="15.75" customHeight="1" x14ac:dyDescent="0.15">
      <c r="I426" s="102"/>
    </row>
    <row r="427" spans="9:9" ht="15.75" customHeight="1" x14ac:dyDescent="0.15">
      <c r="I427" s="102"/>
    </row>
    <row r="428" spans="9:9" ht="15.75" customHeight="1" x14ac:dyDescent="0.15">
      <c r="I428" s="102"/>
    </row>
    <row r="429" spans="9:9" ht="15.75" customHeight="1" x14ac:dyDescent="0.15">
      <c r="I429" s="102"/>
    </row>
    <row r="430" spans="9:9" ht="15.75" customHeight="1" x14ac:dyDescent="0.15">
      <c r="I430" s="102"/>
    </row>
    <row r="431" spans="9:9" ht="15.75" customHeight="1" x14ac:dyDescent="0.15">
      <c r="I431" s="102"/>
    </row>
    <row r="432" spans="9:9" ht="15.75" customHeight="1" x14ac:dyDescent="0.15">
      <c r="I432" s="102"/>
    </row>
    <row r="433" spans="9:9" ht="15.75" customHeight="1" x14ac:dyDescent="0.15">
      <c r="I433" s="102"/>
    </row>
    <row r="434" spans="9:9" ht="15.75" customHeight="1" x14ac:dyDescent="0.15">
      <c r="I434" s="102"/>
    </row>
    <row r="435" spans="9:9" ht="15.75" customHeight="1" x14ac:dyDescent="0.15">
      <c r="I435" s="102"/>
    </row>
    <row r="436" spans="9:9" ht="15.75" customHeight="1" x14ac:dyDescent="0.15">
      <c r="I436" s="102"/>
    </row>
    <row r="437" spans="9:9" ht="15.75" customHeight="1" x14ac:dyDescent="0.15">
      <c r="I437" s="102"/>
    </row>
    <row r="438" spans="9:9" ht="15.75" customHeight="1" x14ac:dyDescent="0.15">
      <c r="I438" s="102"/>
    </row>
    <row r="439" spans="9:9" ht="15.75" customHeight="1" x14ac:dyDescent="0.15">
      <c r="I439" s="102"/>
    </row>
    <row r="440" spans="9:9" ht="15.75" customHeight="1" x14ac:dyDescent="0.15">
      <c r="I440" s="102"/>
    </row>
    <row r="441" spans="9:9" ht="15.75" customHeight="1" x14ac:dyDescent="0.15">
      <c r="I441" s="102"/>
    </row>
    <row r="442" spans="9:9" ht="15.75" customHeight="1" x14ac:dyDescent="0.15">
      <c r="I442" s="102"/>
    </row>
    <row r="443" spans="9:9" ht="15.75" customHeight="1" x14ac:dyDescent="0.15">
      <c r="I443" s="102"/>
    </row>
    <row r="444" spans="9:9" ht="15.75" customHeight="1" x14ac:dyDescent="0.15">
      <c r="I444" s="102"/>
    </row>
    <row r="445" spans="9:9" ht="15.75" customHeight="1" x14ac:dyDescent="0.15">
      <c r="I445" s="102"/>
    </row>
    <row r="446" spans="9:9" ht="15.75" customHeight="1" x14ac:dyDescent="0.15">
      <c r="I446" s="102"/>
    </row>
    <row r="447" spans="9:9" ht="15.75" customHeight="1" x14ac:dyDescent="0.15">
      <c r="I447" s="102"/>
    </row>
    <row r="448" spans="9:9" ht="15.75" customHeight="1" x14ac:dyDescent="0.15">
      <c r="I448" s="102"/>
    </row>
    <row r="449" spans="9:9" ht="15.75" customHeight="1" x14ac:dyDescent="0.15">
      <c r="I449" s="102"/>
    </row>
    <row r="450" spans="9:9" ht="15.75" customHeight="1" x14ac:dyDescent="0.15">
      <c r="I450" s="102"/>
    </row>
    <row r="451" spans="9:9" ht="15.75" customHeight="1" x14ac:dyDescent="0.15">
      <c r="I451" s="102"/>
    </row>
    <row r="452" spans="9:9" ht="15.75" customHeight="1" x14ac:dyDescent="0.15">
      <c r="I452" s="102"/>
    </row>
    <row r="453" spans="9:9" ht="15.75" customHeight="1" x14ac:dyDescent="0.15">
      <c r="I453" s="102"/>
    </row>
    <row r="454" spans="9:9" ht="15.75" customHeight="1" x14ac:dyDescent="0.15">
      <c r="I454" s="102"/>
    </row>
    <row r="455" spans="9:9" ht="15.75" customHeight="1" x14ac:dyDescent="0.15">
      <c r="I455" s="102"/>
    </row>
    <row r="456" spans="9:9" ht="15.75" customHeight="1" x14ac:dyDescent="0.15">
      <c r="I456" s="102"/>
    </row>
    <row r="457" spans="9:9" ht="15.75" customHeight="1" x14ac:dyDescent="0.15">
      <c r="I457" s="102"/>
    </row>
    <row r="458" spans="9:9" ht="15.75" customHeight="1" x14ac:dyDescent="0.15">
      <c r="I458" s="102"/>
    </row>
    <row r="459" spans="9:9" ht="15.75" customHeight="1" x14ac:dyDescent="0.15">
      <c r="I459" s="102"/>
    </row>
    <row r="460" spans="9:9" ht="15.75" customHeight="1" x14ac:dyDescent="0.15">
      <c r="I460" s="102"/>
    </row>
    <row r="461" spans="9:9" ht="15.75" customHeight="1" x14ac:dyDescent="0.15">
      <c r="I461" s="102"/>
    </row>
    <row r="462" spans="9:9" ht="15.75" customHeight="1" x14ac:dyDescent="0.15">
      <c r="I462" s="102"/>
    </row>
    <row r="463" spans="9:9" ht="15.75" customHeight="1" x14ac:dyDescent="0.15">
      <c r="I463" s="102"/>
    </row>
    <row r="464" spans="9:9" ht="15.75" customHeight="1" x14ac:dyDescent="0.15">
      <c r="I464" s="102"/>
    </row>
    <row r="465" spans="9:9" ht="15.75" customHeight="1" x14ac:dyDescent="0.15">
      <c r="I465" s="102"/>
    </row>
    <row r="466" spans="9:9" ht="15.75" customHeight="1" x14ac:dyDescent="0.15">
      <c r="I466" s="102"/>
    </row>
    <row r="467" spans="9:9" ht="15.75" customHeight="1" x14ac:dyDescent="0.15">
      <c r="I467" s="102"/>
    </row>
    <row r="468" spans="9:9" ht="15.75" customHeight="1" x14ac:dyDescent="0.15">
      <c r="I468" s="102"/>
    </row>
    <row r="469" spans="9:9" ht="15.75" customHeight="1" x14ac:dyDescent="0.15">
      <c r="I469" s="102"/>
    </row>
    <row r="470" spans="9:9" ht="15.75" customHeight="1" x14ac:dyDescent="0.15">
      <c r="I470" s="102"/>
    </row>
    <row r="471" spans="9:9" ht="15.75" customHeight="1" x14ac:dyDescent="0.15">
      <c r="I471" s="102"/>
    </row>
    <row r="472" spans="9:9" ht="15.75" customHeight="1" x14ac:dyDescent="0.15">
      <c r="I472" s="102"/>
    </row>
    <row r="473" spans="9:9" ht="15.75" customHeight="1" x14ac:dyDescent="0.15">
      <c r="I473" s="102"/>
    </row>
    <row r="474" spans="9:9" ht="15.75" customHeight="1" x14ac:dyDescent="0.15">
      <c r="I474" s="102"/>
    </row>
    <row r="475" spans="9:9" ht="15.75" customHeight="1" x14ac:dyDescent="0.15">
      <c r="I475" s="102"/>
    </row>
    <row r="476" spans="9:9" ht="15.75" customHeight="1" x14ac:dyDescent="0.15">
      <c r="I476" s="102"/>
    </row>
    <row r="477" spans="9:9" ht="15.75" customHeight="1" x14ac:dyDescent="0.15">
      <c r="I477" s="102"/>
    </row>
    <row r="478" spans="9:9" ht="15.75" customHeight="1" x14ac:dyDescent="0.15">
      <c r="I478" s="102"/>
    </row>
    <row r="479" spans="9:9" ht="15.75" customHeight="1" x14ac:dyDescent="0.15">
      <c r="I479" s="102"/>
    </row>
    <row r="480" spans="9:9" ht="15.75" customHeight="1" x14ac:dyDescent="0.15">
      <c r="I480" s="102"/>
    </row>
    <row r="481" spans="9:9" ht="15.75" customHeight="1" x14ac:dyDescent="0.15">
      <c r="I481" s="102"/>
    </row>
    <row r="482" spans="9:9" ht="15.75" customHeight="1" x14ac:dyDescent="0.15">
      <c r="I482" s="102"/>
    </row>
    <row r="483" spans="9:9" ht="15.75" customHeight="1" x14ac:dyDescent="0.15">
      <c r="I483" s="102"/>
    </row>
    <row r="484" spans="9:9" ht="15.75" customHeight="1" x14ac:dyDescent="0.15">
      <c r="I484" s="102"/>
    </row>
    <row r="485" spans="9:9" ht="15.75" customHeight="1" x14ac:dyDescent="0.15">
      <c r="I485" s="102"/>
    </row>
    <row r="486" spans="9:9" ht="15.75" customHeight="1" x14ac:dyDescent="0.15">
      <c r="I486" s="102"/>
    </row>
    <row r="487" spans="9:9" ht="15.75" customHeight="1" x14ac:dyDescent="0.15">
      <c r="I487" s="102"/>
    </row>
    <row r="488" spans="9:9" ht="15.75" customHeight="1" x14ac:dyDescent="0.15">
      <c r="I488" s="102"/>
    </row>
    <row r="489" spans="9:9" ht="15.75" customHeight="1" x14ac:dyDescent="0.15">
      <c r="I489" s="102"/>
    </row>
    <row r="490" spans="9:9" ht="15.75" customHeight="1" x14ac:dyDescent="0.15">
      <c r="I490" s="102"/>
    </row>
    <row r="491" spans="9:9" ht="15.75" customHeight="1" x14ac:dyDescent="0.15">
      <c r="I491" s="102"/>
    </row>
    <row r="492" spans="9:9" ht="15.75" customHeight="1" x14ac:dyDescent="0.15">
      <c r="I492" s="102"/>
    </row>
    <row r="493" spans="9:9" ht="15.75" customHeight="1" x14ac:dyDescent="0.15">
      <c r="I493" s="102"/>
    </row>
    <row r="494" spans="9:9" ht="15.75" customHeight="1" x14ac:dyDescent="0.15">
      <c r="I494" s="102"/>
    </row>
    <row r="495" spans="9:9" ht="15.75" customHeight="1" x14ac:dyDescent="0.15">
      <c r="I495" s="102"/>
    </row>
    <row r="496" spans="9:9" ht="15.75" customHeight="1" x14ac:dyDescent="0.15">
      <c r="I496" s="102"/>
    </row>
    <row r="497" spans="9:9" ht="15.75" customHeight="1" x14ac:dyDescent="0.15">
      <c r="I497" s="102"/>
    </row>
    <row r="498" spans="9:9" ht="15.75" customHeight="1" x14ac:dyDescent="0.15">
      <c r="I498" s="102"/>
    </row>
    <row r="499" spans="9:9" ht="15.75" customHeight="1" x14ac:dyDescent="0.15">
      <c r="I499" s="102"/>
    </row>
    <row r="500" spans="9:9" ht="15.75" customHeight="1" x14ac:dyDescent="0.15">
      <c r="I500" s="102"/>
    </row>
    <row r="501" spans="9:9" ht="15.75" customHeight="1" x14ac:dyDescent="0.15">
      <c r="I501" s="102"/>
    </row>
    <row r="502" spans="9:9" ht="15.75" customHeight="1" x14ac:dyDescent="0.15">
      <c r="I502" s="102"/>
    </row>
    <row r="503" spans="9:9" ht="15.75" customHeight="1" x14ac:dyDescent="0.15">
      <c r="I503" s="102"/>
    </row>
    <row r="504" spans="9:9" ht="15.75" customHeight="1" x14ac:dyDescent="0.15">
      <c r="I504" s="102"/>
    </row>
    <row r="505" spans="9:9" ht="15.75" customHeight="1" x14ac:dyDescent="0.15">
      <c r="I505" s="102"/>
    </row>
    <row r="506" spans="9:9" ht="15.75" customHeight="1" x14ac:dyDescent="0.15">
      <c r="I506" s="102"/>
    </row>
    <row r="507" spans="9:9" ht="15.75" customHeight="1" x14ac:dyDescent="0.15">
      <c r="I507" s="102"/>
    </row>
    <row r="508" spans="9:9" ht="15.75" customHeight="1" x14ac:dyDescent="0.15">
      <c r="I508" s="102"/>
    </row>
    <row r="509" spans="9:9" ht="15.75" customHeight="1" x14ac:dyDescent="0.15">
      <c r="I509" s="102"/>
    </row>
    <row r="510" spans="9:9" ht="15.75" customHeight="1" x14ac:dyDescent="0.15">
      <c r="I510" s="102"/>
    </row>
    <row r="511" spans="9:9" ht="15.75" customHeight="1" x14ac:dyDescent="0.15">
      <c r="I511" s="102"/>
    </row>
    <row r="512" spans="9:9" ht="15.75" customHeight="1" x14ac:dyDescent="0.15">
      <c r="I512" s="102"/>
    </row>
    <row r="513" spans="9:9" ht="15.75" customHeight="1" x14ac:dyDescent="0.15">
      <c r="I513" s="102"/>
    </row>
    <row r="514" spans="9:9" ht="15.75" customHeight="1" x14ac:dyDescent="0.15">
      <c r="I514" s="102"/>
    </row>
    <row r="515" spans="9:9" ht="15.75" customHeight="1" x14ac:dyDescent="0.15">
      <c r="I515" s="102"/>
    </row>
    <row r="516" spans="9:9" ht="15.75" customHeight="1" x14ac:dyDescent="0.15">
      <c r="I516" s="102"/>
    </row>
    <row r="517" spans="9:9" ht="15.75" customHeight="1" x14ac:dyDescent="0.15">
      <c r="I517" s="102"/>
    </row>
    <row r="518" spans="9:9" ht="15.75" customHeight="1" x14ac:dyDescent="0.15">
      <c r="I518" s="102"/>
    </row>
    <row r="519" spans="9:9" ht="15.75" customHeight="1" x14ac:dyDescent="0.15">
      <c r="I519" s="102"/>
    </row>
    <row r="520" spans="9:9" ht="15.75" customHeight="1" x14ac:dyDescent="0.15">
      <c r="I520" s="102"/>
    </row>
    <row r="521" spans="9:9" ht="15.75" customHeight="1" x14ac:dyDescent="0.15">
      <c r="I521" s="102"/>
    </row>
    <row r="522" spans="9:9" ht="15.75" customHeight="1" x14ac:dyDescent="0.15">
      <c r="I522" s="102"/>
    </row>
    <row r="523" spans="9:9" ht="15.75" customHeight="1" x14ac:dyDescent="0.15">
      <c r="I523" s="102"/>
    </row>
    <row r="524" spans="9:9" ht="15.75" customHeight="1" x14ac:dyDescent="0.15">
      <c r="I524" s="102"/>
    </row>
    <row r="525" spans="9:9" ht="15.75" customHeight="1" x14ac:dyDescent="0.15">
      <c r="I525" s="102"/>
    </row>
    <row r="526" spans="9:9" ht="15.75" customHeight="1" x14ac:dyDescent="0.15">
      <c r="I526" s="102"/>
    </row>
    <row r="527" spans="9:9" ht="15.75" customHeight="1" x14ac:dyDescent="0.15">
      <c r="I527" s="102"/>
    </row>
    <row r="528" spans="9:9" ht="15.75" customHeight="1" x14ac:dyDescent="0.15">
      <c r="I528" s="102"/>
    </row>
    <row r="529" spans="9:9" ht="15.75" customHeight="1" x14ac:dyDescent="0.15">
      <c r="I529" s="102"/>
    </row>
    <row r="530" spans="9:9" ht="15.75" customHeight="1" x14ac:dyDescent="0.15">
      <c r="I530" s="102"/>
    </row>
    <row r="531" spans="9:9" ht="15.75" customHeight="1" x14ac:dyDescent="0.15">
      <c r="I531" s="102"/>
    </row>
    <row r="532" spans="9:9" ht="15.75" customHeight="1" x14ac:dyDescent="0.15">
      <c r="I532" s="102"/>
    </row>
    <row r="533" spans="9:9" ht="15.75" customHeight="1" x14ac:dyDescent="0.15">
      <c r="I533" s="102"/>
    </row>
    <row r="534" spans="9:9" ht="15.75" customHeight="1" x14ac:dyDescent="0.15">
      <c r="I534" s="102"/>
    </row>
    <row r="535" spans="9:9" ht="15.75" customHeight="1" x14ac:dyDescent="0.15">
      <c r="I535" s="102"/>
    </row>
    <row r="536" spans="9:9" ht="15.75" customHeight="1" x14ac:dyDescent="0.15">
      <c r="I536" s="102"/>
    </row>
    <row r="537" spans="9:9" ht="15.75" customHeight="1" x14ac:dyDescent="0.15">
      <c r="I537" s="102"/>
    </row>
    <row r="538" spans="9:9" ht="15.75" customHeight="1" x14ac:dyDescent="0.15">
      <c r="I538" s="102"/>
    </row>
    <row r="539" spans="9:9" ht="15.75" customHeight="1" x14ac:dyDescent="0.15">
      <c r="I539" s="102"/>
    </row>
    <row r="540" spans="9:9" ht="15.75" customHeight="1" x14ac:dyDescent="0.15">
      <c r="I540" s="102"/>
    </row>
    <row r="541" spans="9:9" ht="15.75" customHeight="1" x14ac:dyDescent="0.15">
      <c r="I541" s="102"/>
    </row>
    <row r="542" spans="9:9" ht="15.75" customHeight="1" x14ac:dyDescent="0.15">
      <c r="I542" s="102"/>
    </row>
    <row r="543" spans="9:9" ht="15.75" customHeight="1" x14ac:dyDescent="0.15">
      <c r="I543" s="102"/>
    </row>
    <row r="544" spans="9:9" ht="15.75" customHeight="1" x14ac:dyDescent="0.15">
      <c r="I544" s="102"/>
    </row>
    <row r="545" spans="9:9" ht="15.75" customHeight="1" x14ac:dyDescent="0.15">
      <c r="I545" s="102"/>
    </row>
    <row r="546" spans="9:9" ht="15.75" customHeight="1" x14ac:dyDescent="0.15">
      <c r="I546" s="102"/>
    </row>
    <row r="547" spans="9:9" ht="15.75" customHeight="1" x14ac:dyDescent="0.15">
      <c r="I547" s="102"/>
    </row>
    <row r="548" spans="9:9" ht="15.75" customHeight="1" x14ac:dyDescent="0.15">
      <c r="I548" s="102"/>
    </row>
    <row r="549" spans="9:9" ht="15.75" customHeight="1" x14ac:dyDescent="0.15">
      <c r="I549" s="102"/>
    </row>
    <row r="550" spans="9:9" ht="15.75" customHeight="1" x14ac:dyDescent="0.15">
      <c r="I550" s="102"/>
    </row>
    <row r="551" spans="9:9" ht="15.75" customHeight="1" x14ac:dyDescent="0.15">
      <c r="I551" s="102"/>
    </row>
    <row r="552" spans="9:9" ht="15.75" customHeight="1" x14ac:dyDescent="0.15">
      <c r="I552" s="102"/>
    </row>
    <row r="553" spans="9:9" ht="15.75" customHeight="1" x14ac:dyDescent="0.15">
      <c r="I553" s="102"/>
    </row>
    <row r="554" spans="9:9" ht="15.75" customHeight="1" x14ac:dyDescent="0.15">
      <c r="I554" s="102"/>
    </row>
    <row r="555" spans="9:9" ht="15.75" customHeight="1" x14ac:dyDescent="0.15">
      <c r="I555" s="102"/>
    </row>
    <row r="556" spans="9:9" ht="15.75" customHeight="1" x14ac:dyDescent="0.15">
      <c r="I556" s="102"/>
    </row>
    <row r="557" spans="9:9" ht="15.75" customHeight="1" x14ac:dyDescent="0.15">
      <c r="I557" s="102"/>
    </row>
    <row r="558" spans="9:9" ht="15.75" customHeight="1" x14ac:dyDescent="0.15">
      <c r="I558" s="102"/>
    </row>
    <row r="559" spans="9:9" ht="15.75" customHeight="1" x14ac:dyDescent="0.15">
      <c r="I559" s="102"/>
    </row>
    <row r="560" spans="9:9" ht="15.75" customHeight="1" x14ac:dyDescent="0.15">
      <c r="I560" s="102"/>
    </row>
    <row r="561" spans="9:9" ht="15.75" customHeight="1" x14ac:dyDescent="0.15">
      <c r="I561" s="102"/>
    </row>
    <row r="562" spans="9:9" ht="15.75" customHeight="1" x14ac:dyDescent="0.15">
      <c r="I562" s="102"/>
    </row>
    <row r="563" spans="9:9" ht="15.75" customHeight="1" x14ac:dyDescent="0.15">
      <c r="I563" s="102"/>
    </row>
    <row r="564" spans="9:9" ht="15.75" customHeight="1" x14ac:dyDescent="0.15">
      <c r="I564" s="102"/>
    </row>
    <row r="565" spans="9:9" ht="15.75" customHeight="1" x14ac:dyDescent="0.15">
      <c r="I565" s="102"/>
    </row>
    <row r="566" spans="9:9" ht="15.75" customHeight="1" x14ac:dyDescent="0.15">
      <c r="I566" s="102"/>
    </row>
    <row r="567" spans="9:9" ht="15.75" customHeight="1" x14ac:dyDescent="0.15">
      <c r="I567" s="102"/>
    </row>
    <row r="568" spans="9:9" ht="15.75" customHeight="1" x14ac:dyDescent="0.15">
      <c r="I568" s="102"/>
    </row>
    <row r="569" spans="9:9" ht="15.75" customHeight="1" x14ac:dyDescent="0.15">
      <c r="I569" s="102"/>
    </row>
    <row r="570" spans="9:9" ht="15.75" customHeight="1" x14ac:dyDescent="0.15">
      <c r="I570" s="102"/>
    </row>
    <row r="571" spans="9:9" ht="15.75" customHeight="1" x14ac:dyDescent="0.15">
      <c r="I571" s="102"/>
    </row>
    <row r="572" spans="9:9" ht="15.75" customHeight="1" x14ac:dyDescent="0.15">
      <c r="I572" s="102"/>
    </row>
    <row r="573" spans="9:9" ht="15.75" customHeight="1" x14ac:dyDescent="0.15">
      <c r="I573" s="102"/>
    </row>
    <row r="574" spans="9:9" ht="15.75" customHeight="1" x14ac:dyDescent="0.15">
      <c r="I574" s="102"/>
    </row>
    <row r="575" spans="9:9" ht="15.75" customHeight="1" x14ac:dyDescent="0.15">
      <c r="I575" s="102"/>
    </row>
    <row r="576" spans="9:9" ht="15.75" customHeight="1" x14ac:dyDescent="0.15">
      <c r="I576" s="102"/>
    </row>
    <row r="577" spans="9:9" ht="15.75" customHeight="1" x14ac:dyDescent="0.15">
      <c r="I577" s="102"/>
    </row>
    <row r="578" spans="9:9" ht="15.75" customHeight="1" x14ac:dyDescent="0.15">
      <c r="I578" s="102"/>
    </row>
    <row r="579" spans="9:9" ht="15.75" customHeight="1" x14ac:dyDescent="0.15">
      <c r="I579" s="102"/>
    </row>
    <row r="580" spans="9:9" ht="15.75" customHeight="1" x14ac:dyDescent="0.15">
      <c r="I580" s="102"/>
    </row>
    <row r="581" spans="9:9" ht="15.75" customHeight="1" x14ac:dyDescent="0.15">
      <c r="I581" s="102"/>
    </row>
    <row r="582" spans="9:9" ht="15.75" customHeight="1" x14ac:dyDescent="0.15">
      <c r="I582" s="102"/>
    </row>
    <row r="583" spans="9:9" ht="15.75" customHeight="1" x14ac:dyDescent="0.15">
      <c r="I583" s="102"/>
    </row>
    <row r="584" spans="9:9" ht="15.75" customHeight="1" x14ac:dyDescent="0.15">
      <c r="I584" s="102"/>
    </row>
    <row r="585" spans="9:9" ht="15.75" customHeight="1" x14ac:dyDescent="0.15">
      <c r="I585" s="102"/>
    </row>
    <row r="586" spans="9:9" ht="15.75" customHeight="1" x14ac:dyDescent="0.15">
      <c r="I586" s="102"/>
    </row>
    <row r="587" spans="9:9" ht="15.75" customHeight="1" x14ac:dyDescent="0.15">
      <c r="I587" s="102"/>
    </row>
    <row r="588" spans="9:9" ht="15.75" customHeight="1" x14ac:dyDescent="0.15">
      <c r="I588" s="102"/>
    </row>
    <row r="589" spans="9:9" ht="15.75" customHeight="1" x14ac:dyDescent="0.15">
      <c r="I589" s="102"/>
    </row>
    <row r="590" spans="9:9" ht="15.75" customHeight="1" x14ac:dyDescent="0.15">
      <c r="I590" s="102"/>
    </row>
    <row r="591" spans="9:9" ht="15.75" customHeight="1" x14ac:dyDescent="0.15">
      <c r="I591" s="102"/>
    </row>
    <row r="592" spans="9:9" ht="15.75" customHeight="1" x14ac:dyDescent="0.15">
      <c r="I592" s="102"/>
    </row>
    <row r="593" spans="9:9" ht="15.75" customHeight="1" x14ac:dyDescent="0.15">
      <c r="I593" s="102"/>
    </row>
    <row r="594" spans="9:9" ht="15.75" customHeight="1" x14ac:dyDescent="0.15">
      <c r="I594" s="102"/>
    </row>
    <row r="595" spans="9:9" ht="15.75" customHeight="1" x14ac:dyDescent="0.15">
      <c r="I595" s="102"/>
    </row>
    <row r="596" spans="9:9" ht="15.75" customHeight="1" x14ac:dyDescent="0.15">
      <c r="I596" s="102"/>
    </row>
    <row r="597" spans="9:9" ht="15.75" customHeight="1" x14ac:dyDescent="0.15">
      <c r="I597" s="102"/>
    </row>
    <row r="598" spans="9:9" ht="15.75" customHeight="1" x14ac:dyDescent="0.15">
      <c r="I598" s="102"/>
    </row>
    <row r="599" spans="9:9" ht="15.75" customHeight="1" x14ac:dyDescent="0.15">
      <c r="I599" s="102"/>
    </row>
    <row r="600" spans="9:9" ht="15.75" customHeight="1" x14ac:dyDescent="0.15">
      <c r="I600" s="102"/>
    </row>
    <row r="601" spans="9:9" ht="15.75" customHeight="1" x14ac:dyDescent="0.15">
      <c r="I601" s="102"/>
    </row>
    <row r="602" spans="9:9" ht="15.75" customHeight="1" x14ac:dyDescent="0.15">
      <c r="I602" s="102"/>
    </row>
    <row r="603" spans="9:9" ht="15.75" customHeight="1" x14ac:dyDescent="0.15">
      <c r="I603" s="102"/>
    </row>
    <row r="604" spans="9:9" ht="15.75" customHeight="1" x14ac:dyDescent="0.15">
      <c r="I604" s="102"/>
    </row>
    <row r="605" spans="9:9" ht="15.75" customHeight="1" x14ac:dyDescent="0.15">
      <c r="I605" s="102"/>
    </row>
    <row r="606" spans="9:9" ht="15.75" customHeight="1" x14ac:dyDescent="0.15">
      <c r="I606" s="102"/>
    </row>
    <row r="607" spans="9:9" ht="15.75" customHeight="1" x14ac:dyDescent="0.15">
      <c r="I607" s="102"/>
    </row>
    <row r="608" spans="9:9" ht="15.75" customHeight="1" x14ac:dyDescent="0.15">
      <c r="I608" s="102"/>
    </row>
    <row r="609" spans="9:9" ht="15.75" customHeight="1" x14ac:dyDescent="0.15">
      <c r="I609" s="102"/>
    </row>
    <row r="610" spans="9:9" ht="15.75" customHeight="1" x14ac:dyDescent="0.15">
      <c r="I610" s="102"/>
    </row>
    <row r="611" spans="9:9" ht="15.75" customHeight="1" x14ac:dyDescent="0.15">
      <c r="I611" s="102"/>
    </row>
    <row r="612" spans="9:9" ht="15.75" customHeight="1" x14ac:dyDescent="0.15">
      <c r="I612" s="102"/>
    </row>
    <row r="613" spans="9:9" ht="15.75" customHeight="1" x14ac:dyDescent="0.15">
      <c r="I613" s="102"/>
    </row>
    <row r="614" spans="9:9" ht="15.75" customHeight="1" x14ac:dyDescent="0.15">
      <c r="I614" s="102"/>
    </row>
    <row r="615" spans="9:9" ht="15.75" customHeight="1" x14ac:dyDescent="0.15">
      <c r="I615" s="102"/>
    </row>
    <row r="616" spans="9:9" ht="15.75" customHeight="1" x14ac:dyDescent="0.15">
      <c r="I616" s="102"/>
    </row>
    <row r="617" spans="9:9" ht="15.75" customHeight="1" x14ac:dyDescent="0.15">
      <c r="I617" s="102"/>
    </row>
    <row r="618" spans="9:9" ht="15.75" customHeight="1" x14ac:dyDescent="0.15">
      <c r="I618" s="102"/>
    </row>
    <row r="619" spans="9:9" ht="15.75" customHeight="1" x14ac:dyDescent="0.15">
      <c r="I619" s="102"/>
    </row>
    <row r="620" spans="9:9" ht="15.75" customHeight="1" x14ac:dyDescent="0.15">
      <c r="I620" s="102"/>
    </row>
    <row r="621" spans="9:9" ht="15.75" customHeight="1" x14ac:dyDescent="0.15">
      <c r="I621" s="102"/>
    </row>
    <row r="622" spans="9:9" ht="15.75" customHeight="1" x14ac:dyDescent="0.15">
      <c r="I622" s="102"/>
    </row>
    <row r="623" spans="9:9" ht="15.75" customHeight="1" x14ac:dyDescent="0.15">
      <c r="I623" s="102"/>
    </row>
    <row r="624" spans="9:9" ht="15.75" customHeight="1" x14ac:dyDescent="0.15">
      <c r="I624" s="102"/>
    </row>
    <row r="625" spans="9:9" ht="15.75" customHeight="1" x14ac:dyDescent="0.15">
      <c r="I625" s="102"/>
    </row>
    <row r="626" spans="9:9" ht="15.75" customHeight="1" x14ac:dyDescent="0.15">
      <c r="I626" s="102"/>
    </row>
    <row r="627" spans="9:9" ht="15.75" customHeight="1" x14ac:dyDescent="0.15">
      <c r="I627" s="102"/>
    </row>
    <row r="628" spans="9:9" ht="15.75" customHeight="1" x14ac:dyDescent="0.15">
      <c r="I628" s="102"/>
    </row>
    <row r="629" spans="9:9" ht="15.75" customHeight="1" x14ac:dyDescent="0.15">
      <c r="I629" s="102"/>
    </row>
    <row r="630" spans="9:9" ht="15.75" customHeight="1" x14ac:dyDescent="0.15">
      <c r="I630" s="102"/>
    </row>
    <row r="631" spans="9:9" ht="15.75" customHeight="1" x14ac:dyDescent="0.15">
      <c r="I631" s="102"/>
    </row>
    <row r="632" spans="9:9" ht="15.75" customHeight="1" x14ac:dyDescent="0.15">
      <c r="I632" s="102"/>
    </row>
    <row r="633" spans="9:9" ht="15.75" customHeight="1" x14ac:dyDescent="0.15">
      <c r="I633" s="102"/>
    </row>
    <row r="634" spans="9:9" ht="15.75" customHeight="1" x14ac:dyDescent="0.15">
      <c r="I634" s="102"/>
    </row>
    <row r="635" spans="9:9" ht="15.75" customHeight="1" x14ac:dyDescent="0.15">
      <c r="I635" s="102"/>
    </row>
    <row r="636" spans="9:9" ht="15.75" customHeight="1" x14ac:dyDescent="0.15">
      <c r="I636" s="102"/>
    </row>
    <row r="637" spans="9:9" ht="15.75" customHeight="1" x14ac:dyDescent="0.15">
      <c r="I637" s="102"/>
    </row>
    <row r="638" spans="9:9" ht="15.75" customHeight="1" x14ac:dyDescent="0.15">
      <c r="I638" s="102"/>
    </row>
    <row r="639" spans="9:9" ht="15.75" customHeight="1" x14ac:dyDescent="0.15">
      <c r="I639" s="102"/>
    </row>
    <row r="640" spans="9:9" ht="15.75" customHeight="1" x14ac:dyDescent="0.15">
      <c r="I640" s="102"/>
    </row>
    <row r="641" spans="9:9" ht="15.75" customHeight="1" x14ac:dyDescent="0.15">
      <c r="I641" s="102"/>
    </row>
    <row r="642" spans="9:9" ht="15.75" customHeight="1" x14ac:dyDescent="0.15">
      <c r="I642" s="102"/>
    </row>
    <row r="643" spans="9:9" ht="15.75" customHeight="1" x14ac:dyDescent="0.15">
      <c r="I643" s="102"/>
    </row>
    <row r="644" spans="9:9" ht="15.75" customHeight="1" x14ac:dyDescent="0.15">
      <c r="I644" s="102"/>
    </row>
    <row r="645" spans="9:9" ht="15.75" customHeight="1" x14ac:dyDescent="0.15">
      <c r="I645" s="102"/>
    </row>
    <row r="646" spans="9:9" ht="15.75" customHeight="1" x14ac:dyDescent="0.15">
      <c r="I646" s="102"/>
    </row>
    <row r="647" spans="9:9" ht="15.75" customHeight="1" x14ac:dyDescent="0.15">
      <c r="I647" s="102"/>
    </row>
    <row r="648" spans="9:9" ht="15.75" customHeight="1" x14ac:dyDescent="0.15">
      <c r="I648" s="102"/>
    </row>
    <row r="649" spans="9:9" ht="15.75" customHeight="1" x14ac:dyDescent="0.15">
      <c r="I649" s="102"/>
    </row>
    <row r="650" spans="9:9" ht="15.75" customHeight="1" x14ac:dyDescent="0.15">
      <c r="I650" s="102"/>
    </row>
    <row r="651" spans="9:9" ht="15.75" customHeight="1" x14ac:dyDescent="0.15">
      <c r="I651" s="102"/>
    </row>
    <row r="652" spans="9:9" ht="15.75" customHeight="1" x14ac:dyDescent="0.15">
      <c r="I652" s="102"/>
    </row>
    <row r="653" spans="9:9" ht="15.75" customHeight="1" x14ac:dyDescent="0.15">
      <c r="I653" s="102"/>
    </row>
    <row r="654" spans="9:9" ht="15.75" customHeight="1" x14ac:dyDescent="0.15">
      <c r="I654" s="102"/>
    </row>
    <row r="655" spans="9:9" ht="15.75" customHeight="1" x14ac:dyDescent="0.15">
      <c r="I655" s="102"/>
    </row>
    <row r="656" spans="9:9" ht="15.75" customHeight="1" x14ac:dyDescent="0.15">
      <c r="I656" s="102"/>
    </row>
    <row r="657" spans="9:9" ht="15.75" customHeight="1" x14ac:dyDescent="0.15">
      <c r="I657" s="102"/>
    </row>
    <row r="658" spans="9:9" ht="15.75" customHeight="1" x14ac:dyDescent="0.15">
      <c r="I658" s="102"/>
    </row>
    <row r="659" spans="9:9" ht="15.75" customHeight="1" x14ac:dyDescent="0.15">
      <c r="I659" s="102"/>
    </row>
    <row r="660" spans="9:9" ht="15.75" customHeight="1" x14ac:dyDescent="0.15">
      <c r="I660" s="102"/>
    </row>
    <row r="661" spans="9:9" ht="15.75" customHeight="1" x14ac:dyDescent="0.15">
      <c r="I661" s="102"/>
    </row>
    <row r="662" spans="9:9" ht="15.75" customHeight="1" x14ac:dyDescent="0.15">
      <c r="I662" s="102"/>
    </row>
    <row r="663" spans="9:9" ht="15.75" customHeight="1" x14ac:dyDescent="0.15">
      <c r="I663" s="102"/>
    </row>
    <row r="664" spans="9:9" ht="15.75" customHeight="1" x14ac:dyDescent="0.15">
      <c r="I664" s="102"/>
    </row>
    <row r="665" spans="9:9" ht="15.75" customHeight="1" x14ac:dyDescent="0.15">
      <c r="I665" s="102"/>
    </row>
    <row r="666" spans="9:9" ht="15.75" customHeight="1" x14ac:dyDescent="0.15">
      <c r="I666" s="102"/>
    </row>
    <row r="667" spans="9:9" ht="15.75" customHeight="1" x14ac:dyDescent="0.15">
      <c r="I667" s="102"/>
    </row>
    <row r="668" spans="9:9" ht="15.75" customHeight="1" x14ac:dyDescent="0.15">
      <c r="I668" s="102"/>
    </row>
    <row r="669" spans="9:9" ht="15.75" customHeight="1" x14ac:dyDescent="0.15">
      <c r="I669" s="102"/>
    </row>
    <row r="670" spans="9:9" ht="15.75" customHeight="1" x14ac:dyDescent="0.15">
      <c r="I670" s="102"/>
    </row>
    <row r="671" spans="9:9" ht="15.75" customHeight="1" x14ac:dyDescent="0.15">
      <c r="I671" s="102"/>
    </row>
    <row r="672" spans="9:9" ht="15.75" customHeight="1" x14ac:dyDescent="0.15">
      <c r="I672" s="102"/>
    </row>
    <row r="673" spans="9:9" ht="15.75" customHeight="1" x14ac:dyDescent="0.15">
      <c r="I673" s="102"/>
    </row>
    <row r="674" spans="9:9" ht="15.75" customHeight="1" x14ac:dyDescent="0.15">
      <c r="I674" s="102"/>
    </row>
    <row r="675" spans="9:9" ht="15.75" customHeight="1" x14ac:dyDescent="0.15">
      <c r="I675" s="102"/>
    </row>
    <row r="676" spans="9:9" ht="15.75" customHeight="1" x14ac:dyDescent="0.15">
      <c r="I676" s="102"/>
    </row>
    <row r="677" spans="9:9" ht="15.75" customHeight="1" x14ac:dyDescent="0.15">
      <c r="I677" s="102"/>
    </row>
    <row r="678" spans="9:9" ht="15.75" customHeight="1" x14ac:dyDescent="0.15">
      <c r="I678" s="102"/>
    </row>
    <row r="679" spans="9:9" ht="15.75" customHeight="1" x14ac:dyDescent="0.15">
      <c r="I679" s="102"/>
    </row>
    <row r="680" spans="9:9" ht="15.75" customHeight="1" x14ac:dyDescent="0.15">
      <c r="I680" s="102"/>
    </row>
    <row r="681" spans="9:9" ht="15.75" customHeight="1" x14ac:dyDescent="0.15">
      <c r="I681" s="102"/>
    </row>
    <row r="682" spans="9:9" ht="15.75" customHeight="1" x14ac:dyDescent="0.15">
      <c r="I682" s="102"/>
    </row>
    <row r="683" spans="9:9" ht="15.75" customHeight="1" x14ac:dyDescent="0.15">
      <c r="I683" s="102"/>
    </row>
    <row r="684" spans="9:9" ht="15.75" customHeight="1" x14ac:dyDescent="0.15">
      <c r="I684" s="102"/>
    </row>
    <row r="685" spans="9:9" ht="15.75" customHeight="1" x14ac:dyDescent="0.15">
      <c r="I685" s="102"/>
    </row>
    <row r="686" spans="9:9" ht="15.75" customHeight="1" x14ac:dyDescent="0.15">
      <c r="I686" s="102"/>
    </row>
    <row r="687" spans="9:9" ht="15.75" customHeight="1" x14ac:dyDescent="0.15">
      <c r="I687" s="102"/>
    </row>
    <row r="688" spans="9:9" ht="15.75" customHeight="1" x14ac:dyDescent="0.15">
      <c r="I688" s="102"/>
    </row>
    <row r="689" spans="9:9" ht="15.75" customHeight="1" x14ac:dyDescent="0.15">
      <c r="I689" s="102"/>
    </row>
    <row r="690" spans="9:9" ht="15.75" customHeight="1" x14ac:dyDescent="0.15">
      <c r="I690" s="102"/>
    </row>
    <row r="691" spans="9:9" ht="15.75" customHeight="1" x14ac:dyDescent="0.15">
      <c r="I691" s="102"/>
    </row>
    <row r="692" spans="9:9" ht="15.75" customHeight="1" x14ac:dyDescent="0.15">
      <c r="I692" s="102"/>
    </row>
    <row r="693" spans="9:9" ht="15.75" customHeight="1" x14ac:dyDescent="0.15">
      <c r="I693" s="102"/>
    </row>
    <row r="694" spans="9:9" ht="15.75" customHeight="1" x14ac:dyDescent="0.15">
      <c r="I694" s="102"/>
    </row>
    <row r="695" spans="9:9" ht="15.75" customHeight="1" x14ac:dyDescent="0.15">
      <c r="I695" s="102"/>
    </row>
    <row r="696" spans="9:9" ht="15.75" customHeight="1" x14ac:dyDescent="0.15">
      <c r="I696" s="102"/>
    </row>
    <row r="697" spans="9:9" ht="15.75" customHeight="1" x14ac:dyDescent="0.15">
      <c r="I697" s="102"/>
    </row>
    <row r="698" spans="9:9" ht="15.75" customHeight="1" x14ac:dyDescent="0.15">
      <c r="I698" s="102"/>
    </row>
    <row r="699" spans="9:9" ht="15.75" customHeight="1" x14ac:dyDescent="0.15">
      <c r="I699" s="102"/>
    </row>
    <row r="700" spans="9:9" ht="15.75" customHeight="1" x14ac:dyDescent="0.15">
      <c r="I700" s="102"/>
    </row>
    <row r="701" spans="9:9" ht="15.75" customHeight="1" x14ac:dyDescent="0.15">
      <c r="I701" s="102"/>
    </row>
    <row r="702" spans="9:9" ht="15.75" customHeight="1" x14ac:dyDescent="0.15">
      <c r="I702" s="102"/>
    </row>
    <row r="703" spans="9:9" ht="15.75" customHeight="1" x14ac:dyDescent="0.15">
      <c r="I703" s="102"/>
    </row>
    <row r="704" spans="9:9" ht="15.75" customHeight="1" x14ac:dyDescent="0.15">
      <c r="I704" s="102"/>
    </row>
    <row r="705" spans="9:9" ht="15.75" customHeight="1" x14ac:dyDescent="0.15">
      <c r="I705" s="102"/>
    </row>
    <row r="706" spans="9:9" ht="15.75" customHeight="1" x14ac:dyDescent="0.15">
      <c r="I706" s="102"/>
    </row>
    <row r="707" spans="9:9" ht="15.75" customHeight="1" x14ac:dyDescent="0.15">
      <c r="I707" s="102"/>
    </row>
    <row r="708" spans="9:9" ht="15.75" customHeight="1" x14ac:dyDescent="0.15">
      <c r="I708" s="102"/>
    </row>
    <row r="709" spans="9:9" ht="15.75" customHeight="1" x14ac:dyDescent="0.15">
      <c r="I709" s="102"/>
    </row>
    <row r="710" spans="9:9" ht="15.75" customHeight="1" x14ac:dyDescent="0.15">
      <c r="I710" s="102"/>
    </row>
    <row r="711" spans="9:9" ht="15.75" customHeight="1" x14ac:dyDescent="0.15">
      <c r="I711" s="102"/>
    </row>
    <row r="712" spans="9:9" ht="15.75" customHeight="1" x14ac:dyDescent="0.15">
      <c r="I712" s="102"/>
    </row>
    <row r="713" spans="9:9" ht="15.75" customHeight="1" x14ac:dyDescent="0.15">
      <c r="I713" s="102"/>
    </row>
    <row r="714" spans="9:9" ht="15.75" customHeight="1" x14ac:dyDescent="0.15">
      <c r="I714" s="102"/>
    </row>
    <row r="715" spans="9:9" ht="15.75" customHeight="1" x14ac:dyDescent="0.15">
      <c r="I715" s="102"/>
    </row>
    <row r="716" spans="9:9" ht="15.75" customHeight="1" x14ac:dyDescent="0.15">
      <c r="I716" s="102"/>
    </row>
    <row r="717" spans="9:9" ht="15.75" customHeight="1" x14ac:dyDescent="0.15">
      <c r="I717" s="102"/>
    </row>
    <row r="718" spans="9:9" ht="15.75" customHeight="1" x14ac:dyDescent="0.15">
      <c r="I718" s="102"/>
    </row>
    <row r="719" spans="9:9" ht="15.75" customHeight="1" x14ac:dyDescent="0.15">
      <c r="I719" s="102"/>
    </row>
    <row r="720" spans="9:9" ht="15.75" customHeight="1" x14ac:dyDescent="0.15">
      <c r="I720" s="102"/>
    </row>
    <row r="721" spans="9:9" ht="15.75" customHeight="1" x14ac:dyDescent="0.15">
      <c r="I721" s="102"/>
    </row>
    <row r="722" spans="9:9" ht="15.75" customHeight="1" x14ac:dyDescent="0.15">
      <c r="I722" s="102"/>
    </row>
    <row r="723" spans="9:9" ht="15.75" customHeight="1" x14ac:dyDescent="0.15">
      <c r="I723" s="102"/>
    </row>
    <row r="724" spans="9:9" ht="15.75" customHeight="1" x14ac:dyDescent="0.15">
      <c r="I724" s="102"/>
    </row>
    <row r="725" spans="9:9" ht="15.75" customHeight="1" x14ac:dyDescent="0.15">
      <c r="I725" s="102"/>
    </row>
    <row r="726" spans="9:9" ht="15.75" customHeight="1" x14ac:dyDescent="0.15">
      <c r="I726" s="102"/>
    </row>
    <row r="727" spans="9:9" ht="15.75" customHeight="1" x14ac:dyDescent="0.15">
      <c r="I727" s="102"/>
    </row>
    <row r="728" spans="9:9" ht="15.75" customHeight="1" x14ac:dyDescent="0.15">
      <c r="I728" s="102"/>
    </row>
    <row r="729" spans="9:9" ht="15.75" customHeight="1" x14ac:dyDescent="0.15">
      <c r="I729" s="102"/>
    </row>
    <row r="730" spans="9:9" ht="15.75" customHeight="1" x14ac:dyDescent="0.15">
      <c r="I730" s="102"/>
    </row>
    <row r="731" spans="9:9" ht="15.75" customHeight="1" x14ac:dyDescent="0.15">
      <c r="I731" s="102"/>
    </row>
    <row r="732" spans="9:9" ht="15.75" customHeight="1" x14ac:dyDescent="0.15">
      <c r="I732" s="102"/>
    </row>
    <row r="733" spans="9:9" ht="15.75" customHeight="1" x14ac:dyDescent="0.15">
      <c r="I733" s="102"/>
    </row>
    <row r="734" spans="9:9" ht="15.75" customHeight="1" x14ac:dyDescent="0.15">
      <c r="I734" s="102"/>
    </row>
    <row r="735" spans="9:9" ht="15.75" customHeight="1" x14ac:dyDescent="0.15">
      <c r="I735" s="102"/>
    </row>
    <row r="736" spans="9:9" ht="15.75" customHeight="1" x14ac:dyDescent="0.15">
      <c r="I736" s="102"/>
    </row>
    <row r="737" spans="9:9" ht="15.75" customHeight="1" x14ac:dyDescent="0.15">
      <c r="I737" s="102"/>
    </row>
    <row r="738" spans="9:9" ht="15.75" customHeight="1" x14ac:dyDescent="0.15">
      <c r="I738" s="102"/>
    </row>
    <row r="739" spans="9:9" ht="15.75" customHeight="1" x14ac:dyDescent="0.15">
      <c r="I739" s="102"/>
    </row>
    <row r="740" spans="9:9" ht="15.75" customHeight="1" x14ac:dyDescent="0.15">
      <c r="I740" s="102"/>
    </row>
    <row r="741" spans="9:9" ht="15.75" customHeight="1" x14ac:dyDescent="0.15">
      <c r="I741" s="102"/>
    </row>
    <row r="742" spans="9:9" ht="15.75" customHeight="1" x14ac:dyDescent="0.15">
      <c r="I742" s="102"/>
    </row>
    <row r="743" spans="9:9" ht="15.75" customHeight="1" x14ac:dyDescent="0.15">
      <c r="I743" s="102"/>
    </row>
    <row r="744" spans="9:9" ht="15.75" customHeight="1" x14ac:dyDescent="0.15">
      <c r="I744" s="102"/>
    </row>
    <row r="745" spans="9:9" ht="15.75" customHeight="1" x14ac:dyDescent="0.15">
      <c r="I745" s="102"/>
    </row>
    <row r="746" spans="9:9" ht="15.75" customHeight="1" x14ac:dyDescent="0.15">
      <c r="I746" s="102"/>
    </row>
    <row r="747" spans="9:9" ht="15.75" customHeight="1" x14ac:dyDescent="0.15">
      <c r="I747" s="102"/>
    </row>
    <row r="748" spans="9:9" ht="15.75" customHeight="1" x14ac:dyDescent="0.15">
      <c r="I748" s="102"/>
    </row>
    <row r="749" spans="9:9" ht="15.75" customHeight="1" x14ac:dyDescent="0.15">
      <c r="I749" s="102"/>
    </row>
    <row r="750" spans="9:9" ht="15.75" customHeight="1" x14ac:dyDescent="0.15">
      <c r="I750" s="102"/>
    </row>
    <row r="751" spans="9:9" ht="15.75" customHeight="1" x14ac:dyDescent="0.15">
      <c r="I751" s="102"/>
    </row>
    <row r="752" spans="9:9" ht="15.75" customHeight="1" x14ac:dyDescent="0.15">
      <c r="I752" s="102"/>
    </row>
    <row r="753" spans="9:9" ht="15.75" customHeight="1" x14ac:dyDescent="0.15">
      <c r="I753" s="102"/>
    </row>
    <row r="754" spans="9:9" ht="15.75" customHeight="1" x14ac:dyDescent="0.15">
      <c r="I754" s="102"/>
    </row>
    <row r="755" spans="9:9" ht="15.75" customHeight="1" x14ac:dyDescent="0.15">
      <c r="I755" s="102"/>
    </row>
    <row r="756" spans="9:9" ht="15.75" customHeight="1" x14ac:dyDescent="0.15">
      <c r="I756" s="102"/>
    </row>
    <row r="757" spans="9:9" ht="15.75" customHeight="1" x14ac:dyDescent="0.15">
      <c r="I757" s="102"/>
    </row>
    <row r="758" spans="9:9" ht="15.75" customHeight="1" x14ac:dyDescent="0.15">
      <c r="I758" s="102"/>
    </row>
    <row r="759" spans="9:9" ht="15.75" customHeight="1" x14ac:dyDescent="0.15">
      <c r="I759" s="102"/>
    </row>
    <row r="760" spans="9:9" ht="15.75" customHeight="1" x14ac:dyDescent="0.15">
      <c r="I760" s="102"/>
    </row>
    <row r="761" spans="9:9" ht="15.75" customHeight="1" x14ac:dyDescent="0.15">
      <c r="I761" s="102"/>
    </row>
    <row r="762" spans="9:9" ht="15.75" customHeight="1" x14ac:dyDescent="0.15">
      <c r="I762" s="102"/>
    </row>
    <row r="763" spans="9:9" ht="15.75" customHeight="1" x14ac:dyDescent="0.15">
      <c r="I763" s="102"/>
    </row>
    <row r="764" spans="9:9" ht="15.75" customHeight="1" x14ac:dyDescent="0.15">
      <c r="I764" s="102"/>
    </row>
    <row r="765" spans="9:9" ht="15.75" customHeight="1" x14ac:dyDescent="0.15">
      <c r="I765" s="102"/>
    </row>
    <row r="766" spans="9:9" ht="15.75" customHeight="1" x14ac:dyDescent="0.15">
      <c r="I766" s="102"/>
    </row>
    <row r="767" spans="9:9" ht="15.75" customHeight="1" x14ac:dyDescent="0.15">
      <c r="I767" s="102"/>
    </row>
    <row r="768" spans="9:9" ht="15.75" customHeight="1" x14ac:dyDescent="0.15">
      <c r="I768" s="102"/>
    </row>
    <row r="769" spans="9:9" ht="15.75" customHeight="1" x14ac:dyDescent="0.15">
      <c r="I769" s="102"/>
    </row>
    <row r="770" spans="9:9" ht="15.75" customHeight="1" x14ac:dyDescent="0.15">
      <c r="I770" s="102"/>
    </row>
    <row r="771" spans="9:9" ht="15.75" customHeight="1" x14ac:dyDescent="0.15">
      <c r="I771" s="102"/>
    </row>
    <row r="772" spans="9:9" ht="15.75" customHeight="1" x14ac:dyDescent="0.15">
      <c r="I772" s="102"/>
    </row>
    <row r="773" spans="9:9" ht="15.75" customHeight="1" x14ac:dyDescent="0.15">
      <c r="I773" s="102"/>
    </row>
    <row r="774" spans="9:9" ht="15.75" customHeight="1" x14ac:dyDescent="0.15">
      <c r="I774" s="102"/>
    </row>
    <row r="775" spans="9:9" ht="15.75" customHeight="1" x14ac:dyDescent="0.15">
      <c r="I775" s="102"/>
    </row>
    <row r="776" spans="9:9" ht="15.75" customHeight="1" x14ac:dyDescent="0.15">
      <c r="I776" s="102"/>
    </row>
    <row r="777" spans="9:9" ht="15.75" customHeight="1" x14ac:dyDescent="0.15">
      <c r="I777" s="102"/>
    </row>
    <row r="778" spans="9:9" ht="15.75" customHeight="1" x14ac:dyDescent="0.15">
      <c r="I778" s="102"/>
    </row>
    <row r="779" spans="9:9" ht="15.75" customHeight="1" x14ac:dyDescent="0.15">
      <c r="I779" s="102"/>
    </row>
    <row r="780" spans="9:9" ht="15.75" customHeight="1" x14ac:dyDescent="0.15">
      <c r="I780" s="102"/>
    </row>
    <row r="781" spans="9:9" ht="15.75" customHeight="1" x14ac:dyDescent="0.15">
      <c r="I781" s="102"/>
    </row>
    <row r="782" spans="9:9" ht="15.75" customHeight="1" x14ac:dyDescent="0.15">
      <c r="I782" s="102"/>
    </row>
    <row r="783" spans="9:9" ht="15.75" customHeight="1" x14ac:dyDescent="0.15">
      <c r="I783" s="102"/>
    </row>
    <row r="784" spans="9:9" ht="15.75" customHeight="1" x14ac:dyDescent="0.15">
      <c r="I784" s="102"/>
    </row>
    <row r="785" spans="9:9" ht="15.75" customHeight="1" x14ac:dyDescent="0.15">
      <c r="I785" s="102"/>
    </row>
    <row r="786" spans="9:9" ht="15.75" customHeight="1" x14ac:dyDescent="0.15">
      <c r="I786" s="102"/>
    </row>
    <row r="787" spans="9:9" ht="15.75" customHeight="1" x14ac:dyDescent="0.15">
      <c r="I787" s="102"/>
    </row>
    <row r="788" spans="9:9" ht="15.75" customHeight="1" x14ac:dyDescent="0.15">
      <c r="I788" s="102"/>
    </row>
    <row r="789" spans="9:9" ht="15.75" customHeight="1" x14ac:dyDescent="0.15">
      <c r="I789" s="102"/>
    </row>
    <row r="790" spans="9:9" ht="15.75" customHeight="1" x14ac:dyDescent="0.15">
      <c r="I790" s="102"/>
    </row>
    <row r="791" spans="9:9" ht="15.75" customHeight="1" x14ac:dyDescent="0.15">
      <c r="I791" s="102"/>
    </row>
    <row r="792" spans="9:9" ht="15.75" customHeight="1" x14ac:dyDescent="0.15">
      <c r="I792" s="102"/>
    </row>
    <row r="793" spans="9:9" ht="15.75" customHeight="1" x14ac:dyDescent="0.15">
      <c r="I793" s="102"/>
    </row>
    <row r="794" spans="9:9" ht="15.75" customHeight="1" x14ac:dyDescent="0.15">
      <c r="I794" s="102"/>
    </row>
    <row r="795" spans="9:9" ht="15.75" customHeight="1" x14ac:dyDescent="0.15">
      <c r="I795" s="102"/>
    </row>
    <row r="796" spans="9:9" ht="15.75" customHeight="1" x14ac:dyDescent="0.15">
      <c r="I796" s="102"/>
    </row>
    <row r="797" spans="9:9" ht="15.75" customHeight="1" x14ac:dyDescent="0.15">
      <c r="I797" s="102"/>
    </row>
    <row r="798" spans="9:9" ht="15.75" customHeight="1" x14ac:dyDescent="0.15">
      <c r="I798" s="102"/>
    </row>
    <row r="799" spans="9:9" ht="15.75" customHeight="1" x14ac:dyDescent="0.15">
      <c r="I799" s="102"/>
    </row>
    <row r="800" spans="9:9" ht="15.75" customHeight="1" x14ac:dyDescent="0.15">
      <c r="I800" s="102"/>
    </row>
    <row r="801" spans="9:9" ht="15.75" customHeight="1" x14ac:dyDescent="0.15">
      <c r="I801" s="102"/>
    </row>
    <row r="802" spans="9:9" ht="15.75" customHeight="1" x14ac:dyDescent="0.15">
      <c r="I802" s="102"/>
    </row>
    <row r="803" spans="9:9" ht="15.75" customHeight="1" x14ac:dyDescent="0.15">
      <c r="I803" s="102"/>
    </row>
    <row r="804" spans="9:9" ht="15.75" customHeight="1" x14ac:dyDescent="0.15">
      <c r="I804" s="102"/>
    </row>
    <row r="805" spans="9:9" ht="15.75" customHeight="1" x14ac:dyDescent="0.15">
      <c r="I805" s="102"/>
    </row>
    <row r="806" spans="9:9" ht="15.75" customHeight="1" x14ac:dyDescent="0.15">
      <c r="I806" s="102"/>
    </row>
    <row r="807" spans="9:9" ht="15.75" customHeight="1" x14ac:dyDescent="0.15">
      <c r="I807" s="102"/>
    </row>
    <row r="808" spans="9:9" ht="15.75" customHeight="1" x14ac:dyDescent="0.15">
      <c r="I808" s="102"/>
    </row>
    <row r="809" spans="9:9" ht="15.75" customHeight="1" x14ac:dyDescent="0.15">
      <c r="I809" s="102"/>
    </row>
    <row r="810" spans="9:9" ht="15.75" customHeight="1" x14ac:dyDescent="0.15">
      <c r="I810" s="102"/>
    </row>
    <row r="811" spans="9:9" ht="15.75" customHeight="1" x14ac:dyDescent="0.15">
      <c r="I811" s="102"/>
    </row>
    <row r="812" spans="9:9" ht="15.75" customHeight="1" x14ac:dyDescent="0.15">
      <c r="I812" s="102"/>
    </row>
    <row r="813" spans="9:9" ht="15.75" customHeight="1" x14ac:dyDescent="0.15">
      <c r="I813" s="102"/>
    </row>
    <row r="814" spans="9:9" ht="15.75" customHeight="1" x14ac:dyDescent="0.15">
      <c r="I814" s="102"/>
    </row>
    <row r="815" spans="9:9" ht="15.75" customHeight="1" x14ac:dyDescent="0.15">
      <c r="I815" s="102"/>
    </row>
    <row r="816" spans="9:9" ht="15.75" customHeight="1" x14ac:dyDescent="0.15">
      <c r="I816" s="102"/>
    </row>
    <row r="817" spans="9:9" ht="15.75" customHeight="1" x14ac:dyDescent="0.15">
      <c r="I817" s="102"/>
    </row>
    <row r="818" spans="9:9" ht="15.75" customHeight="1" x14ac:dyDescent="0.15">
      <c r="I818" s="102"/>
    </row>
    <row r="819" spans="9:9" ht="15.75" customHeight="1" x14ac:dyDescent="0.15">
      <c r="I819" s="102"/>
    </row>
    <row r="820" spans="9:9" ht="15.75" customHeight="1" x14ac:dyDescent="0.15">
      <c r="I820" s="102"/>
    </row>
    <row r="821" spans="9:9" ht="15.75" customHeight="1" x14ac:dyDescent="0.15">
      <c r="I821" s="102"/>
    </row>
    <row r="822" spans="9:9" ht="15.75" customHeight="1" x14ac:dyDescent="0.15">
      <c r="I822" s="102"/>
    </row>
    <row r="823" spans="9:9" ht="15.75" customHeight="1" x14ac:dyDescent="0.15">
      <c r="I823" s="102"/>
    </row>
    <row r="824" spans="9:9" ht="15.75" customHeight="1" x14ac:dyDescent="0.15">
      <c r="I824" s="102"/>
    </row>
    <row r="825" spans="9:9" ht="15.75" customHeight="1" x14ac:dyDescent="0.15">
      <c r="I825" s="102"/>
    </row>
    <row r="826" spans="9:9" ht="15.75" customHeight="1" x14ac:dyDescent="0.15">
      <c r="I826" s="102"/>
    </row>
    <row r="827" spans="9:9" ht="15.75" customHeight="1" x14ac:dyDescent="0.15">
      <c r="I827" s="102"/>
    </row>
    <row r="828" spans="9:9" ht="15.75" customHeight="1" x14ac:dyDescent="0.15">
      <c r="I828" s="102"/>
    </row>
    <row r="829" spans="9:9" ht="15.75" customHeight="1" x14ac:dyDescent="0.15">
      <c r="I829" s="102"/>
    </row>
    <row r="830" spans="9:9" ht="15.75" customHeight="1" x14ac:dyDescent="0.15">
      <c r="I830" s="102"/>
    </row>
    <row r="831" spans="9:9" ht="15.75" customHeight="1" x14ac:dyDescent="0.15">
      <c r="I831" s="102"/>
    </row>
    <row r="832" spans="9:9" ht="15.75" customHeight="1" x14ac:dyDescent="0.15">
      <c r="I832" s="102"/>
    </row>
    <row r="833" spans="9:9" ht="15.75" customHeight="1" x14ac:dyDescent="0.15">
      <c r="I833" s="102"/>
    </row>
    <row r="834" spans="9:9" ht="15.75" customHeight="1" x14ac:dyDescent="0.15">
      <c r="I834" s="102"/>
    </row>
    <row r="835" spans="9:9" ht="15.75" customHeight="1" x14ac:dyDescent="0.15">
      <c r="I835" s="102"/>
    </row>
    <row r="836" spans="9:9" ht="15.75" customHeight="1" x14ac:dyDescent="0.15">
      <c r="I836" s="102"/>
    </row>
    <row r="837" spans="9:9" ht="15.75" customHeight="1" x14ac:dyDescent="0.15">
      <c r="I837" s="102"/>
    </row>
    <row r="838" spans="9:9" ht="15.75" customHeight="1" x14ac:dyDescent="0.15">
      <c r="I838" s="102"/>
    </row>
    <row r="839" spans="9:9" ht="15.75" customHeight="1" x14ac:dyDescent="0.15">
      <c r="I839" s="102"/>
    </row>
    <row r="840" spans="9:9" ht="15.75" customHeight="1" x14ac:dyDescent="0.15">
      <c r="I840" s="102"/>
    </row>
    <row r="841" spans="9:9" ht="15.75" customHeight="1" x14ac:dyDescent="0.15">
      <c r="I841" s="102"/>
    </row>
    <row r="842" spans="9:9" ht="15.75" customHeight="1" x14ac:dyDescent="0.15">
      <c r="I842" s="102"/>
    </row>
    <row r="843" spans="9:9" ht="15.75" customHeight="1" x14ac:dyDescent="0.15">
      <c r="I843" s="102"/>
    </row>
    <row r="844" spans="9:9" ht="15.75" customHeight="1" x14ac:dyDescent="0.15">
      <c r="I844" s="102"/>
    </row>
    <row r="845" spans="9:9" ht="15.75" customHeight="1" x14ac:dyDescent="0.15">
      <c r="I845" s="102"/>
    </row>
    <row r="846" spans="9:9" ht="15.75" customHeight="1" x14ac:dyDescent="0.15">
      <c r="I846" s="102"/>
    </row>
    <row r="847" spans="9:9" ht="15.75" customHeight="1" x14ac:dyDescent="0.15">
      <c r="I847" s="102"/>
    </row>
    <row r="848" spans="9:9" ht="15.75" customHeight="1" x14ac:dyDescent="0.15">
      <c r="I848" s="102"/>
    </row>
    <row r="849" spans="9:9" ht="15.75" customHeight="1" x14ac:dyDescent="0.15">
      <c r="I849" s="102"/>
    </row>
    <row r="850" spans="9:9" ht="15.75" customHeight="1" x14ac:dyDescent="0.15">
      <c r="I850" s="102"/>
    </row>
    <row r="851" spans="9:9" ht="15.75" customHeight="1" x14ac:dyDescent="0.15">
      <c r="I851" s="102"/>
    </row>
    <row r="852" spans="9:9" ht="15.75" customHeight="1" x14ac:dyDescent="0.15">
      <c r="I852" s="102"/>
    </row>
    <row r="853" spans="9:9" ht="15.75" customHeight="1" x14ac:dyDescent="0.15">
      <c r="I853" s="102"/>
    </row>
    <row r="854" spans="9:9" ht="15.75" customHeight="1" x14ac:dyDescent="0.15">
      <c r="I854" s="102"/>
    </row>
    <row r="855" spans="9:9" ht="15.75" customHeight="1" x14ac:dyDescent="0.15">
      <c r="I855" s="102"/>
    </row>
    <row r="856" spans="9:9" ht="15.75" customHeight="1" x14ac:dyDescent="0.15">
      <c r="I856" s="102"/>
    </row>
    <row r="857" spans="9:9" ht="15.75" customHeight="1" x14ac:dyDescent="0.15">
      <c r="I857" s="102"/>
    </row>
    <row r="858" spans="9:9" ht="15.75" customHeight="1" x14ac:dyDescent="0.15">
      <c r="I858" s="102"/>
    </row>
    <row r="859" spans="9:9" ht="15.75" customHeight="1" x14ac:dyDescent="0.15">
      <c r="I859" s="102"/>
    </row>
    <row r="860" spans="9:9" ht="15.75" customHeight="1" x14ac:dyDescent="0.15">
      <c r="I860" s="102"/>
    </row>
    <row r="861" spans="9:9" ht="15.75" customHeight="1" x14ac:dyDescent="0.15">
      <c r="I861" s="102"/>
    </row>
    <row r="862" spans="9:9" ht="15.75" customHeight="1" x14ac:dyDescent="0.15">
      <c r="I862" s="102"/>
    </row>
    <row r="863" spans="9:9" ht="15.75" customHeight="1" x14ac:dyDescent="0.15">
      <c r="I863" s="102"/>
    </row>
    <row r="864" spans="9:9" ht="15.75" customHeight="1" x14ac:dyDescent="0.15">
      <c r="I864" s="102"/>
    </row>
    <row r="865" spans="9:9" ht="15.75" customHeight="1" x14ac:dyDescent="0.15">
      <c r="I865" s="102"/>
    </row>
    <row r="866" spans="9:9" ht="15.75" customHeight="1" x14ac:dyDescent="0.15">
      <c r="I866" s="102"/>
    </row>
    <row r="867" spans="9:9" ht="15.75" customHeight="1" x14ac:dyDescent="0.15">
      <c r="I867" s="102"/>
    </row>
    <row r="868" spans="9:9" ht="15.75" customHeight="1" x14ac:dyDescent="0.15">
      <c r="I868" s="102"/>
    </row>
    <row r="869" spans="9:9" ht="15.75" customHeight="1" x14ac:dyDescent="0.15">
      <c r="I869" s="102"/>
    </row>
    <row r="870" spans="9:9" ht="15.75" customHeight="1" x14ac:dyDescent="0.15">
      <c r="I870" s="102"/>
    </row>
    <row r="871" spans="9:9" ht="15.75" customHeight="1" x14ac:dyDescent="0.15">
      <c r="I871" s="102"/>
    </row>
    <row r="872" spans="9:9" ht="15.75" customHeight="1" x14ac:dyDescent="0.15">
      <c r="I872" s="102"/>
    </row>
    <row r="873" spans="9:9" ht="15.75" customHeight="1" x14ac:dyDescent="0.15">
      <c r="I873" s="102"/>
    </row>
    <row r="874" spans="9:9" ht="15.75" customHeight="1" x14ac:dyDescent="0.15">
      <c r="I874" s="102"/>
    </row>
    <row r="875" spans="9:9" ht="15.75" customHeight="1" x14ac:dyDescent="0.15">
      <c r="I875" s="102"/>
    </row>
    <row r="876" spans="9:9" ht="15.75" customHeight="1" x14ac:dyDescent="0.15">
      <c r="I876" s="102"/>
    </row>
    <row r="877" spans="9:9" ht="15.75" customHeight="1" x14ac:dyDescent="0.15">
      <c r="I877" s="102"/>
    </row>
    <row r="878" spans="9:9" ht="15.75" customHeight="1" x14ac:dyDescent="0.15">
      <c r="I878" s="102"/>
    </row>
    <row r="879" spans="9:9" ht="15.75" customHeight="1" x14ac:dyDescent="0.15">
      <c r="I879" s="102"/>
    </row>
    <row r="880" spans="9:9" ht="15.75" customHeight="1" x14ac:dyDescent="0.15">
      <c r="I880" s="102"/>
    </row>
    <row r="881" spans="9:9" ht="15.75" customHeight="1" x14ac:dyDescent="0.15">
      <c r="I881" s="102"/>
    </row>
    <row r="882" spans="9:9" ht="15.75" customHeight="1" x14ac:dyDescent="0.15">
      <c r="I882" s="102"/>
    </row>
    <row r="883" spans="9:9" ht="15.75" customHeight="1" x14ac:dyDescent="0.15">
      <c r="I883" s="102"/>
    </row>
    <row r="884" spans="9:9" ht="15.75" customHeight="1" x14ac:dyDescent="0.15">
      <c r="I884" s="102"/>
    </row>
    <row r="885" spans="9:9" ht="15.75" customHeight="1" x14ac:dyDescent="0.15">
      <c r="I885" s="102"/>
    </row>
    <row r="886" spans="9:9" ht="15.75" customHeight="1" x14ac:dyDescent="0.15">
      <c r="I886" s="102"/>
    </row>
    <row r="887" spans="9:9" ht="15.75" customHeight="1" x14ac:dyDescent="0.15">
      <c r="I887" s="102"/>
    </row>
    <row r="888" spans="9:9" ht="15.75" customHeight="1" x14ac:dyDescent="0.15">
      <c r="I888" s="102"/>
    </row>
    <row r="889" spans="9:9" ht="15.75" customHeight="1" x14ac:dyDescent="0.15">
      <c r="I889" s="102"/>
    </row>
    <row r="890" spans="9:9" ht="15.75" customHeight="1" x14ac:dyDescent="0.15">
      <c r="I890" s="102"/>
    </row>
    <row r="891" spans="9:9" ht="15.75" customHeight="1" x14ac:dyDescent="0.15">
      <c r="I891" s="102"/>
    </row>
    <row r="892" spans="9:9" ht="15.75" customHeight="1" x14ac:dyDescent="0.15">
      <c r="I892" s="102"/>
    </row>
    <row r="893" spans="9:9" ht="15.75" customHeight="1" x14ac:dyDescent="0.15">
      <c r="I893" s="102"/>
    </row>
    <row r="894" spans="9:9" ht="15.75" customHeight="1" x14ac:dyDescent="0.15">
      <c r="I894" s="102"/>
    </row>
    <row r="895" spans="9:9" ht="15.75" customHeight="1" x14ac:dyDescent="0.15">
      <c r="I895" s="102"/>
    </row>
    <row r="896" spans="9:9" ht="15.75" customHeight="1" x14ac:dyDescent="0.15">
      <c r="I896" s="102"/>
    </row>
    <row r="897" spans="9:9" ht="15.75" customHeight="1" x14ac:dyDescent="0.15">
      <c r="I897" s="102"/>
    </row>
    <row r="898" spans="9:9" ht="15.75" customHeight="1" x14ac:dyDescent="0.15">
      <c r="I898" s="102"/>
    </row>
    <row r="899" spans="9:9" ht="15.75" customHeight="1" x14ac:dyDescent="0.15">
      <c r="I899" s="102"/>
    </row>
    <row r="900" spans="9:9" ht="15.75" customHeight="1" x14ac:dyDescent="0.15">
      <c r="I900" s="102"/>
    </row>
    <row r="901" spans="9:9" ht="15.75" customHeight="1" x14ac:dyDescent="0.15">
      <c r="I901" s="102"/>
    </row>
    <row r="902" spans="9:9" ht="15.75" customHeight="1" x14ac:dyDescent="0.15">
      <c r="I902" s="102"/>
    </row>
    <row r="903" spans="9:9" ht="15.75" customHeight="1" x14ac:dyDescent="0.15">
      <c r="I903" s="102"/>
    </row>
    <row r="904" spans="9:9" ht="15.75" customHeight="1" x14ac:dyDescent="0.15">
      <c r="I904" s="102"/>
    </row>
    <row r="905" spans="9:9" ht="15.75" customHeight="1" x14ac:dyDescent="0.15">
      <c r="I905" s="102"/>
    </row>
    <row r="906" spans="9:9" ht="15.75" customHeight="1" x14ac:dyDescent="0.15">
      <c r="I906" s="102"/>
    </row>
    <row r="907" spans="9:9" ht="15.75" customHeight="1" x14ac:dyDescent="0.15">
      <c r="I907" s="102"/>
    </row>
    <row r="908" spans="9:9" ht="15.75" customHeight="1" x14ac:dyDescent="0.15">
      <c r="I908" s="102"/>
    </row>
    <row r="909" spans="9:9" ht="15.75" customHeight="1" x14ac:dyDescent="0.15">
      <c r="I909" s="102"/>
    </row>
    <row r="910" spans="9:9" ht="15.75" customHeight="1" x14ac:dyDescent="0.15">
      <c r="I910" s="102"/>
    </row>
    <row r="911" spans="9:9" ht="15.75" customHeight="1" x14ac:dyDescent="0.15">
      <c r="I911" s="102"/>
    </row>
    <row r="912" spans="9:9" ht="15.75" customHeight="1" x14ac:dyDescent="0.15">
      <c r="I912" s="102"/>
    </row>
    <row r="913" spans="9:9" ht="15.75" customHeight="1" x14ac:dyDescent="0.15">
      <c r="I913" s="102"/>
    </row>
    <row r="914" spans="9:9" ht="15.75" customHeight="1" x14ac:dyDescent="0.15">
      <c r="I914" s="102"/>
    </row>
    <row r="915" spans="9:9" ht="15.75" customHeight="1" x14ac:dyDescent="0.15">
      <c r="I915" s="102"/>
    </row>
    <row r="916" spans="9:9" ht="15.75" customHeight="1" x14ac:dyDescent="0.15">
      <c r="I916" s="102"/>
    </row>
    <row r="917" spans="9:9" ht="15.75" customHeight="1" x14ac:dyDescent="0.15">
      <c r="I917" s="102"/>
    </row>
    <row r="918" spans="9:9" ht="15.75" customHeight="1" x14ac:dyDescent="0.15">
      <c r="I918" s="102"/>
    </row>
    <row r="919" spans="9:9" ht="15.75" customHeight="1" x14ac:dyDescent="0.15">
      <c r="I919" s="102"/>
    </row>
    <row r="920" spans="9:9" ht="15.75" customHeight="1" x14ac:dyDescent="0.15">
      <c r="I920" s="102"/>
    </row>
    <row r="921" spans="9:9" ht="15.75" customHeight="1" x14ac:dyDescent="0.15">
      <c r="I921" s="102"/>
    </row>
    <row r="922" spans="9:9" ht="15.75" customHeight="1" x14ac:dyDescent="0.15">
      <c r="I922" s="102"/>
    </row>
    <row r="923" spans="9:9" ht="15.75" customHeight="1" x14ac:dyDescent="0.15">
      <c r="I923" s="102"/>
    </row>
    <row r="924" spans="9:9" ht="15.75" customHeight="1" x14ac:dyDescent="0.15">
      <c r="I924" s="102"/>
    </row>
    <row r="925" spans="9:9" ht="15.75" customHeight="1" x14ac:dyDescent="0.15">
      <c r="I925" s="102"/>
    </row>
    <row r="926" spans="9:9" ht="15.75" customHeight="1" x14ac:dyDescent="0.15">
      <c r="I926" s="102"/>
    </row>
    <row r="927" spans="9:9" ht="15.75" customHeight="1" x14ac:dyDescent="0.15">
      <c r="I927" s="102"/>
    </row>
    <row r="928" spans="9:9" ht="15.75" customHeight="1" x14ac:dyDescent="0.15">
      <c r="I928" s="102"/>
    </row>
    <row r="929" spans="9:9" ht="15.75" customHeight="1" x14ac:dyDescent="0.15">
      <c r="I929" s="102"/>
    </row>
    <row r="930" spans="9:9" ht="15.75" customHeight="1" x14ac:dyDescent="0.15">
      <c r="I930" s="102"/>
    </row>
    <row r="931" spans="9:9" ht="15.75" customHeight="1" x14ac:dyDescent="0.15">
      <c r="I931" s="102"/>
    </row>
    <row r="932" spans="9:9" ht="15.75" customHeight="1" x14ac:dyDescent="0.15">
      <c r="I932" s="102"/>
    </row>
    <row r="933" spans="9:9" ht="15.75" customHeight="1" x14ac:dyDescent="0.15">
      <c r="I933" s="102"/>
    </row>
    <row r="934" spans="9:9" ht="15.75" customHeight="1" x14ac:dyDescent="0.15">
      <c r="I934" s="102"/>
    </row>
    <row r="935" spans="9:9" ht="15.75" customHeight="1" x14ac:dyDescent="0.15">
      <c r="I935" s="102"/>
    </row>
    <row r="936" spans="9:9" ht="15.75" customHeight="1" x14ac:dyDescent="0.15">
      <c r="I936" s="102"/>
    </row>
    <row r="937" spans="9:9" ht="15.75" customHeight="1" x14ac:dyDescent="0.15">
      <c r="I937" s="102"/>
    </row>
    <row r="938" spans="9:9" ht="15.75" customHeight="1" x14ac:dyDescent="0.15">
      <c r="I938" s="102"/>
    </row>
    <row r="939" spans="9:9" ht="15.75" customHeight="1" x14ac:dyDescent="0.15">
      <c r="I939" s="102"/>
    </row>
    <row r="940" spans="9:9" ht="15.75" customHeight="1" x14ac:dyDescent="0.15">
      <c r="I940" s="102"/>
    </row>
    <row r="941" spans="9:9" ht="15.75" customHeight="1" x14ac:dyDescent="0.15">
      <c r="I941" s="102"/>
    </row>
    <row r="942" spans="9:9" ht="15.75" customHeight="1" x14ac:dyDescent="0.15">
      <c r="I942" s="102"/>
    </row>
    <row r="943" spans="9:9" ht="15.75" customHeight="1" x14ac:dyDescent="0.15">
      <c r="I943" s="102"/>
    </row>
    <row r="944" spans="9:9" ht="15.75" customHeight="1" x14ac:dyDescent="0.15">
      <c r="I944" s="102"/>
    </row>
    <row r="945" spans="9:9" ht="15.75" customHeight="1" x14ac:dyDescent="0.15">
      <c r="I945" s="102"/>
    </row>
    <row r="946" spans="9:9" ht="15.75" customHeight="1" x14ac:dyDescent="0.15">
      <c r="I946" s="102"/>
    </row>
    <row r="947" spans="9:9" ht="15.75" customHeight="1" x14ac:dyDescent="0.15">
      <c r="I947" s="102"/>
    </row>
    <row r="948" spans="9:9" ht="15.75" customHeight="1" x14ac:dyDescent="0.15">
      <c r="I948" s="102"/>
    </row>
    <row r="949" spans="9:9" ht="15.75" customHeight="1" x14ac:dyDescent="0.15">
      <c r="I949" s="102"/>
    </row>
    <row r="950" spans="9:9" ht="15.75" customHeight="1" x14ac:dyDescent="0.15">
      <c r="I950" s="102"/>
    </row>
    <row r="951" spans="9:9" ht="15.75" customHeight="1" x14ac:dyDescent="0.15">
      <c r="I951" s="102"/>
    </row>
    <row r="952" spans="9:9" ht="15.75" customHeight="1" x14ac:dyDescent="0.15">
      <c r="I952" s="102"/>
    </row>
    <row r="953" spans="9:9" ht="15.75" customHeight="1" x14ac:dyDescent="0.15">
      <c r="I953" s="102"/>
    </row>
    <row r="954" spans="9:9" ht="15.75" customHeight="1" x14ac:dyDescent="0.15">
      <c r="I954" s="102"/>
    </row>
    <row r="955" spans="9:9" ht="15.75" customHeight="1" x14ac:dyDescent="0.15">
      <c r="I955" s="102"/>
    </row>
    <row r="956" spans="9:9" ht="15.75" customHeight="1" x14ac:dyDescent="0.15">
      <c r="I956" s="102"/>
    </row>
    <row r="957" spans="9:9" ht="15.75" customHeight="1" x14ac:dyDescent="0.15">
      <c r="I957" s="102"/>
    </row>
    <row r="958" spans="9:9" ht="15.75" customHeight="1" x14ac:dyDescent="0.15">
      <c r="I958" s="102"/>
    </row>
    <row r="959" spans="9:9" ht="15.75" customHeight="1" x14ac:dyDescent="0.15">
      <c r="I959" s="102"/>
    </row>
    <row r="960" spans="9:9" ht="15.75" customHeight="1" x14ac:dyDescent="0.15">
      <c r="I960" s="102"/>
    </row>
    <row r="961" spans="9:9" ht="15.75" customHeight="1" x14ac:dyDescent="0.15">
      <c r="I961" s="102"/>
    </row>
    <row r="962" spans="9:9" ht="15.75" customHeight="1" x14ac:dyDescent="0.15">
      <c r="I962" s="102"/>
    </row>
    <row r="963" spans="9:9" ht="15.75" customHeight="1" x14ac:dyDescent="0.15">
      <c r="I963" s="102"/>
    </row>
    <row r="964" spans="9:9" ht="15.75" customHeight="1" x14ac:dyDescent="0.15">
      <c r="I964" s="102"/>
    </row>
    <row r="965" spans="9:9" ht="15.75" customHeight="1" x14ac:dyDescent="0.15">
      <c r="I965" s="102"/>
    </row>
    <row r="966" spans="9:9" ht="15.75" customHeight="1" x14ac:dyDescent="0.15">
      <c r="I966" s="102"/>
    </row>
    <row r="967" spans="9:9" ht="15.75" customHeight="1" x14ac:dyDescent="0.15">
      <c r="I967" s="102"/>
    </row>
    <row r="968" spans="9:9" ht="15.75" customHeight="1" x14ac:dyDescent="0.15">
      <c r="I968" s="102"/>
    </row>
    <row r="969" spans="9:9" ht="15.75" customHeight="1" x14ac:dyDescent="0.15">
      <c r="I969" s="102"/>
    </row>
    <row r="970" spans="9:9" ht="15.75" customHeight="1" x14ac:dyDescent="0.15">
      <c r="I970" s="102"/>
    </row>
    <row r="971" spans="9:9" ht="15.75" customHeight="1" x14ac:dyDescent="0.15">
      <c r="I971" s="102"/>
    </row>
    <row r="972" spans="9:9" ht="15.75" customHeight="1" x14ac:dyDescent="0.15">
      <c r="I972" s="102"/>
    </row>
    <row r="973" spans="9:9" ht="15.75" customHeight="1" x14ac:dyDescent="0.15">
      <c r="I973" s="102"/>
    </row>
    <row r="974" spans="9:9" ht="15.75" customHeight="1" x14ac:dyDescent="0.15">
      <c r="I974" s="102"/>
    </row>
    <row r="975" spans="9:9" ht="15.75" customHeight="1" x14ac:dyDescent="0.15">
      <c r="I975" s="102"/>
    </row>
    <row r="976" spans="9:9" ht="15.75" customHeight="1" x14ac:dyDescent="0.15">
      <c r="I976" s="102"/>
    </row>
    <row r="977" spans="9:9" ht="15.75" customHeight="1" x14ac:dyDescent="0.15">
      <c r="I977" s="102"/>
    </row>
    <row r="978" spans="9:9" ht="15.75" customHeight="1" x14ac:dyDescent="0.15">
      <c r="I978" s="102"/>
    </row>
    <row r="979" spans="9:9" ht="15.75" customHeight="1" x14ac:dyDescent="0.15">
      <c r="I979" s="102"/>
    </row>
    <row r="980" spans="9:9" ht="15.75" customHeight="1" x14ac:dyDescent="0.15">
      <c r="I980" s="102"/>
    </row>
    <row r="981" spans="9:9" ht="15.75" customHeight="1" x14ac:dyDescent="0.15">
      <c r="I981" s="102"/>
    </row>
    <row r="982" spans="9:9" ht="15.75" customHeight="1" x14ac:dyDescent="0.15">
      <c r="I982" s="102"/>
    </row>
    <row r="983" spans="9:9" ht="15.75" customHeight="1" x14ac:dyDescent="0.15">
      <c r="I983" s="102"/>
    </row>
    <row r="984" spans="9:9" ht="15.75" customHeight="1" x14ac:dyDescent="0.15">
      <c r="I984" s="102"/>
    </row>
    <row r="985" spans="9:9" ht="15.75" customHeight="1" x14ac:dyDescent="0.15">
      <c r="I985" s="102"/>
    </row>
    <row r="986" spans="9:9" ht="15.75" customHeight="1" x14ac:dyDescent="0.15">
      <c r="I986" s="102"/>
    </row>
    <row r="987" spans="9:9" ht="15.75" customHeight="1" x14ac:dyDescent="0.15">
      <c r="I987" s="102"/>
    </row>
    <row r="988" spans="9:9" ht="15.75" customHeight="1" x14ac:dyDescent="0.15">
      <c r="I988" s="102"/>
    </row>
    <row r="989" spans="9:9" ht="15.75" customHeight="1" x14ac:dyDescent="0.15">
      <c r="I989" s="102"/>
    </row>
    <row r="990" spans="9:9" ht="15.75" customHeight="1" x14ac:dyDescent="0.15">
      <c r="I990" s="102"/>
    </row>
    <row r="991" spans="9:9" ht="15.75" customHeight="1" x14ac:dyDescent="0.15">
      <c r="I991" s="102"/>
    </row>
    <row r="992" spans="9:9" ht="15.75" customHeight="1" x14ac:dyDescent="0.15">
      <c r="I992" s="102"/>
    </row>
    <row r="993" spans="9:9" ht="15.75" customHeight="1" x14ac:dyDescent="0.15">
      <c r="I993" s="102"/>
    </row>
    <row r="994" spans="9:9" ht="15.75" customHeight="1" x14ac:dyDescent="0.15">
      <c r="I994" s="102"/>
    </row>
    <row r="995" spans="9:9" ht="15.75" customHeight="1" x14ac:dyDescent="0.15">
      <c r="I995" s="102"/>
    </row>
    <row r="996" spans="9:9" ht="15.75" customHeight="1" x14ac:dyDescent="0.15">
      <c r="I996" s="102"/>
    </row>
    <row r="997" spans="9:9" ht="15.75" customHeight="1" x14ac:dyDescent="0.15">
      <c r="I997" s="102"/>
    </row>
    <row r="998" spans="9:9" ht="15.75" customHeight="1" x14ac:dyDescent="0.15">
      <c r="I998" s="102"/>
    </row>
    <row r="999" spans="9:9" ht="15.75" customHeight="1" x14ac:dyDescent="0.15">
      <c r="I999" s="102"/>
    </row>
    <row r="1000" spans="9:9" ht="15.75" customHeight="1" x14ac:dyDescent="0.15">
      <c r="I1000" s="102"/>
    </row>
  </sheetData>
  <mergeCells count="5">
    <mergeCell ref="A1:M1"/>
    <mergeCell ref="A2:M2"/>
    <mergeCell ref="A3:B3"/>
    <mergeCell ref="C3:I3"/>
    <mergeCell ref="P15:Q15"/>
  </mergeCell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 Budget</vt:lpstr>
      <vt:lpstr>2022 Billable Hours</vt:lpstr>
      <vt:lpstr>2022 Possible Budget</vt:lpstr>
      <vt:lpstr>2022 Potential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Garcia</cp:lastModifiedBy>
  <dcterms:created xsi:type="dcterms:W3CDTF">2021-11-18T13:30:40Z</dcterms:created>
  <dcterms:modified xsi:type="dcterms:W3CDTF">2023-07-10T19:32:13Z</dcterms:modified>
</cp:coreProperties>
</file>