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All Data" sheetId="1" r:id="rId1"/>
    <sheet name="Totals" sheetId="2" r:id="rId3"/>
  </sheets>
  <calcPr fullCalcOnLoad="1"/>
</workbook>
</file>

<file path=xl/sharedStrings.xml><?xml version="1.0" encoding="utf-8"?>
<sst xmlns="http://schemas.openxmlformats.org/spreadsheetml/2006/main" count="100" uniqueCount="100">
  <si>
    <t>1. Your course?</t>
  </si>
  <si>
    <t>2. Location(State)</t>
  </si>
  <si>
    <t>3. Name of the Company?</t>
  </si>
  <si>
    <t>4. Salary Range?</t>
  </si>
  <si>
    <t>5. Job role</t>
  </si>
  <si>
    <t>6. Did you enjoy your IT in the company?</t>
  </si>
  <si>
    <t>7. How do you rate it?</t>
  </si>
  <si>
    <t>8. Would you recommend other lower level students to work there?</t>
  </si>
  <si>
    <t>Date</t>
  </si>
  <si>
    <t>Time Taken</t>
  </si>
  <si>
    <t>Country Code</t>
  </si>
  <si>
    <t>Region Code</t>
  </si>
  <si>
    <t>First Name</t>
  </si>
  <si>
    <t>Last Name</t>
  </si>
  <si>
    <t>Email</t>
  </si>
  <si>
    <t>Custom Field</t>
  </si>
  <si>
    <t>Participant tracking code</t>
  </si>
  <si>
    <t>Completed</t>
  </si>
  <si>
    <t>External ID</t>
  </si>
  <si>
    <t/>
  </si>
  <si>
    <t>Extremely Poor - Extremely Good</t>
  </si>
  <si>
    <t>Computer Engineering</t>
  </si>
  <si>
    <t>Abuja</t>
  </si>
  <si>
    <t>Evolve Digital Africa</t>
  </si>
  <si>
    <t>0-30,000</t>
  </si>
  <si>
    <t>Web Developer</t>
  </si>
  <si>
    <t>Yes</t>
  </si>
  <si>
    <t>NG</t>
  </si>
  <si>
    <t>Computer engineering</t>
  </si>
  <si>
    <t>Lagos</t>
  </si>
  <si>
    <t>Visapoint Travel</t>
  </si>
  <si>
    <t>Product designer</t>
  </si>
  <si>
    <t>No</t>
  </si>
  <si>
    <t>Electrical and Electronics Engineering</t>
  </si>
  <si>
    <t>EST Energy Company</t>
  </si>
  <si>
    <t>Technical role/ Intern Engineer</t>
  </si>
  <si>
    <t>COMPUTER ENGINEERING</t>
  </si>
  <si>
    <t>VICTORIA ISLAND (LAGOS)</t>
  </si>
  <si>
    <t>UNIFIED PAYMENTS SERVICES LIMITED</t>
  </si>
  <si>
    <t>20-30K</t>
  </si>
  <si>
    <t>IT ROLE ( SUPPORT,DATACENTER ,SOFTWARE DEV)</t>
  </si>
  <si>
    <t>SystemSpecs</t>
  </si>
  <si>
    <t>30k</t>
  </si>
  <si>
    <t>Backend Web development</t>
  </si>
  <si>
    <t>EEE</t>
  </si>
  <si>
    <t>H &amp; O Automation Systems</t>
  </si>
  <si>
    <t>ELV Installation Engineer</t>
  </si>
  <si>
    <t>Mechanical engineering</t>
  </si>
  <si>
    <t>Ibadan (Oyo)</t>
  </si>
  <si>
    <t>AR Packaging Nigeria LTD</t>
  </si>
  <si>
    <t>10000-15000 for interns</t>
  </si>
  <si>
    <t>Workshop trainee</t>
  </si>
  <si>
    <t>ICE</t>
  </si>
  <si>
    <t>Terragon</t>
  </si>
  <si>
    <t>50k</t>
  </si>
  <si>
    <t>data science/data engineering</t>
  </si>
  <si>
    <t>ELECTRICAL AND ELECTRONICS ENGINEERING</t>
  </si>
  <si>
    <t>ABUJA</t>
  </si>
  <si>
    <t>HUAWEI TECHNOLOGIES</t>
  </si>
  <si>
    <t>30K</t>
  </si>
  <si>
    <t>ENERGY ENGINEER</t>
  </si>
  <si>
    <t>Alausa, Ikeja Lagos</t>
  </si>
  <si>
    <t>Cummins West Africa Ltd</t>
  </si>
  <si>
    <t>Aftermarket Intern</t>
  </si>
  <si>
    <t>Information and Communication Engineering</t>
  </si>
  <si>
    <t>Triangle Audio-Visual</t>
  </si>
  <si>
    <t>Instalation and Support Engineer/ Tech Support</t>
  </si>
  <si>
    <t>Chemical Engineering</t>
  </si>
  <si>
    <t>Lagos state</t>
  </si>
  <si>
    <t>GBFoods Conserveria Africana Limited</t>
  </si>
  <si>
    <t>Production and Quality control intern</t>
  </si>
  <si>
    <t>Civil engineering</t>
  </si>
  <si>
    <t>Lagos State</t>
  </si>
  <si>
    <t>Sanni Ojo and Partners consulting limited</t>
  </si>
  <si>
    <t>25k</t>
  </si>
  <si>
    <t>Drafting and detailing, surveying, Qa/Qq</t>
  </si>
  <si>
    <t>Mechanical Engineering</t>
  </si>
  <si>
    <t>Rivers</t>
  </si>
  <si>
    <t>First independent Power Limited</t>
  </si>
  <si>
    <t>Engineering Intern</t>
  </si>
  <si>
    <t>Cloudflex Computing Ltd</t>
  </si>
  <si>
    <t>Network engineering intern</t>
  </si>
  <si>
    <t>First Bank Nigeria</t>
  </si>
  <si>
    <t>UMMM</t>
  </si>
  <si>
    <t>Information Security Analyst</t>
  </si>
  <si>
    <t>Did you enjoy your IT in the company?</t>
  </si>
  <si>
    <t>How do you rate it?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</si>
  <si>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</si>
  <si>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</si>
  <si>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</si>
  <si>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</si>
  <si>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</si>
  <si>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</si>
  <si>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</si>
  <si>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</si>
  <si>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</si>
  <si>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</si>
  <si>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</si>
  <si>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Extremely Poor</t>
  </si>
  <si>
    <t>Would you recommend other lower level students to work there?</t>
  </si>
</sst>
</file>

<file path=xl/styles.xml><?xml version="1.0" encoding="utf-8"?>
<styleSheet xmlns="http://schemas.openxmlformats.org/spreadsheetml/2006/main">
  <numFmts count="1">
    <numFmt numFmtId="164" formatCode="yyyy-mm-dd h:mm"/>
  </numFmts>
  <fonts count="4">
    <font>
      <sz val="11"/>
      <name val="Calibri"/>
    </font>
    <font>
      <b/>
      <sz val="11"/>
      <name val="Calibri"/>
    </font>
    <font>
      <b/>
      <i/>
      <sz val="11"/>
      <name val="Calibri"/>
    </font>
    <font>
      <b/>
      <sz val="16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5F5F5" tint="0"/>
      </patternFill>
    </fill>
  </fills>
  <borders count="2">
    <border>
      <left/>
      <right/>
      <top/>
      <bottom/>
      <diagonal/>
    </border>
    <border>
      <left/>
      <right/>
      <top/>
      <bottom style="thin"/>
      <diagonal/>
    </border>
  </borders>
  <cellStyleXfs count="1">
    <xf numFmtId="0" fontId="0"/>
  </cellStyleXfs>
  <cellXfs count="6">
    <xf numFmtId="0" applyNumberFormat="1" fontId="0" applyFont="1" xfId="0"/>
    <xf numFmtId="164" applyNumberFormat="1" fontId="0" applyFont="1" xfId="0"/>
    <xf numFmtId="0" applyNumberFormat="1" fontId="1" applyFont="1" xfId="0"/>
    <xf numFmtId="0" applyNumberFormat="1" fontId="2" applyFont="1" borderId="1" applyBorder="1" xfId="0"/>
    <xf numFmtId="0" applyNumberFormat="1" fontId="3" applyFont="1" xfId="0"/>
    <xf numFmtId="0" applyNumberFormat="1" fontId="1" applyFont="1" fillId="2" applyFill="1" borderId="1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>
  <sheetPr>
    <tabColor rgb="FF87CEFA"/>
  </sheetPr>
  <dimension ref="A1:S18"/>
  <sheetViews>
    <sheetView workbookViewId="0"/>
  </sheetViews>
  <sheetFormatPr defaultRowHeight="15"/>
  <cols>
    <col min="1" max="16384" width="9.140625" customWidth="1"/>
  </cols>
  <sheetData>
    <row r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</row>
    <row r="2">
      <c r="A2" s="3" t="s">
        <v>19</v>
      </c>
      <c r="B2" s="3" t="s">
        <v>19</v>
      </c>
      <c r="C2" s="3" t="s">
        <v>19</v>
      </c>
      <c r="D2" s="3" t="s">
        <v>19</v>
      </c>
      <c r="E2" s="3" t="s">
        <v>19</v>
      </c>
      <c r="F2" s="3" t="s">
        <v>19</v>
      </c>
      <c r="G2" s="3" t="s">
        <v>20</v>
      </c>
      <c r="H2" s="3" t="s">
        <v>19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</row>
    <row r="3">
      <c r="A3" s="0" t="s">
        <v>21</v>
      </c>
      <c r="B3" s="0" t="s">
        <v>22</v>
      </c>
      <c r="C3" s="0" t="s">
        <v>23</v>
      </c>
      <c r="D3" s="0" t="s">
        <v>24</v>
      </c>
      <c r="E3" s="0" t="s">
        <v>25</v>
      </c>
      <c r="F3" s="0" t="s">
        <v>26</v>
      </c>
      <c r="G3" s="0">
        <v>7</v>
      </c>
      <c r="H3" s="0" t="s">
        <v>26</v>
      </c>
      <c r="I3" s="1">
        <v>44841.3590277778</v>
      </c>
      <c r="J3" s="0">
        <v>0</v>
      </c>
      <c r="K3" s="0" t="s">
        <v>27</v>
      </c>
      <c r="R3" s="0" t="b">
        <v>1</v>
      </c>
    </row>
    <row r="4">
      <c r="A4" s="0" t="s">
        <v>28</v>
      </c>
      <c r="B4" s="0" t="s">
        <v>29</v>
      </c>
      <c r="C4" s="0" t="s">
        <v>30</v>
      </c>
      <c r="D4" s="0">
        <v>30000</v>
      </c>
      <c r="E4" s="0" t="s">
        <v>31</v>
      </c>
      <c r="F4" s="0" t="s">
        <v>26</v>
      </c>
      <c r="G4" s="0">
        <v>6</v>
      </c>
      <c r="H4" s="0" t="s">
        <v>32</v>
      </c>
      <c r="I4" s="1">
        <v>44841.38125</v>
      </c>
      <c r="J4" s="0">
        <v>0</v>
      </c>
      <c r="K4" s="0" t="s">
        <v>27</v>
      </c>
      <c r="R4" s="0" t="b">
        <v>1</v>
      </c>
    </row>
    <row r="5">
      <c r="A5" s="0" t="s">
        <v>33</v>
      </c>
      <c r="B5" s="0" t="s">
        <v>22</v>
      </c>
      <c r="C5" s="0" t="s">
        <v>34</v>
      </c>
      <c r="D5" s="0">
        <v>20000</v>
      </c>
      <c r="E5" s="0" t="s">
        <v>35</v>
      </c>
      <c r="F5" s="0" t="s">
        <v>26</v>
      </c>
      <c r="G5" s="0">
        <v>9</v>
      </c>
      <c r="H5" s="0" t="s">
        <v>26</v>
      </c>
      <c r="I5" s="1">
        <v>44841.3791666667</v>
      </c>
      <c r="J5" s="0">
        <v>0</v>
      </c>
      <c r="K5" s="0" t="s">
        <v>27</v>
      </c>
      <c r="R5" s="0" t="b">
        <v>1</v>
      </c>
    </row>
    <row r="6">
      <c r="A6" s="0" t="s">
        <v>36</v>
      </c>
      <c r="B6" s="0" t="s">
        <v>37</v>
      </c>
      <c r="C6" s="0" t="s">
        <v>38</v>
      </c>
      <c r="D6" s="0" t="s">
        <v>39</v>
      </c>
      <c r="E6" s="0" t="s">
        <v>40</v>
      </c>
      <c r="F6" s="0" t="s">
        <v>26</v>
      </c>
      <c r="G6" s="0">
        <v>7</v>
      </c>
      <c r="H6" s="0" t="s">
        <v>26</v>
      </c>
      <c r="I6" s="1">
        <v>44841.38125</v>
      </c>
      <c r="J6" s="0">
        <v>0</v>
      </c>
      <c r="K6" s="0" t="s">
        <v>27</v>
      </c>
      <c r="R6" s="0" t="b">
        <v>1</v>
      </c>
    </row>
    <row r="7">
      <c r="A7" s="0" t="s">
        <v>21</v>
      </c>
      <c r="B7" s="0" t="s">
        <v>29</v>
      </c>
      <c r="C7" s="0" t="s">
        <v>41</v>
      </c>
      <c r="D7" s="0" t="s">
        <v>42</v>
      </c>
      <c r="E7" s="0" t="s">
        <v>43</v>
      </c>
      <c r="F7" s="0" t="s">
        <v>26</v>
      </c>
      <c r="G7" s="0">
        <v>7</v>
      </c>
      <c r="H7" s="0" t="s">
        <v>26</v>
      </c>
      <c r="I7" s="1">
        <v>44841.425</v>
      </c>
      <c r="J7" s="0">
        <v>0</v>
      </c>
      <c r="K7" s="0" t="s">
        <v>27</v>
      </c>
      <c r="R7" s="0" t="b">
        <v>1</v>
      </c>
    </row>
    <row r="8">
      <c r="A8" s="0" t="s">
        <v>44</v>
      </c>
      <c r="B8" s="0" t="s">
        <v>29</v>
      </c>
      <c r="C8" s="0" t="s">
        <v>45</v>
      </c>
      <c r="D8" s="0">
        <v>20000</v>
      </c>
      <c r="E8" s="0" t="s">
        <v>46</v>
      </c>
      <c r="F8" s="0" t="s">
        <v>26</v>
      </c>
      <c r="G8" s="0">
        <v>6</v>
      </c>
      <c r="H8" s="0" t="s">
        <v>26</v>
      </c>
      <c r="I8" s="1">
        <v>44841.4736111111</v>
      </c>
      <c r="J8" s="0">
        <v>0</v>
      </c>
      <c r="K8" s="0" t="s">
        <v>27</v>
      </c>
      <c r="R8" s="0" t="b">
        <v>1</v>
      </c>
    </row>
    <row r="9">
      <c r="A9" s="0" t="s">
        <v>47</v>
      </c>
      <c r="B9" s="0" t="s">
        <v>48</v>
      </c>
      <c r="C9" s="0" t="s">
        <v>49</v>
      </c>
      <c r="D9" s="0" t="s">
        <v>50</v>
      </c>
      <c r="E9" s="0" t="s">
        <v>51</v>
      </c>
      <c r="F9" s="0" t="s">
        <v>26</v>
      </c>
      <c r="G9" s="0">
        <v>8</v>
      </c>
      <c r="H9" s="0" t="s">
        <v>26</v>
      </c>
      <c r="I9" s="1">
        <v>44841.4819444444</v>
      </c>
      <c r="J9" s="0">
        <v>0</v>
      </c>
      <c r="K9" s="0" t="s">
        <v>27</v>
      </c>
      <c r="R9" s="0" t="b">
        <v>1</v>
      </c>
    </row>
    <row r="10">
      <c r="A10" s="0" t="s">
        <v>52</v>
      </c>
      <c r="B10" s="0" t="s">
        <v>29</v>
      </c>
      <c r="C10" s="0" t="s">
        <v>53</v>
      </c>
      <c r="D10" s="0" t="s">
        <v>54</v>
      </c>
      <c r="E10" s="0" t="s">
        <v>55</v>
      </c>
      <c r="F10" s="0" t="s">
        <v>26</v>
      </c>
      <c r="G10" s="0">
        <v>9</v>
      </c>
      <c r="H10" s="0" t="s">
        <v>26</v>
      </c>
      <c r="I10" s="1">
        <v>44841.5006944444</v>
      </c>
      <c r="J10" s="0">
        <v>0</v>
      </c>
      <c r="K10" s="0" t="s">
        <v>27</v>
      </c>
      <c r="R10" s="0" t="b">
        <v>1</v>
      </c>
    </row>
    <row r="11">
      <c r="A11" s="0" t="s">
        <v>56</v>
      </c>
      <c r="B11" s="0" t="s">
        <v>57</v>
      </c>
      <c r="C11" s="0" t="s">
        <v>58</v>
      </c>
      <c r="D11" s="0" t="s">
        <v>59</v>
      </c>
      <c r="E11" s="0" t="s">
        <v>60</v>
      </c>
      <c r="F11" s="0" t="s">
        <v>26</v>
      </c>
      <c r="G11" s="0">
        <v>7</v>
      </c>
      <c r="H11" s="0" t="s">
        <v>26</v>
      </c>
      <c r="I11" s="1">
        <v>44841.5097222222</v>
      </c>
      <c r="J11" s="0">
        <v>0</v>
      </c>
      <c r="K11" s="0" t="s">
        <v>27</v>
      </c>
      <c r="R11" s="0" t="b">
        <v>1</v>
      </c>
    </row>
    <row r="12">
      <c r="A12" s="0" t="s">
        <v>33</v>
      </c>
      <c r="B12" s="0" t="s">
        <v>61</v>
      </c>
      <c r="C12" s="0" t="s">
        <v>62</v>
      </c>
      <c r="D12" s="0">
        <v>30000</v>
      </c>
      <c r="E12" s="0" t="s">
        <v>63</v>
      </c>
      <c r="F12" s="0" t="s">
        <v>26</v>
      </c>
      <c r="G12" s="0">
        <v>10</v>
      </c>
      <c r="H12" s="0" t="s">
        <v>26</v>
      </c>
      <c r="I12" s="1">
        <v>44841.5979166667</v>
      </c>
      <c r="J12" s="0">
        <v>0</v>
      </c>
      <c r="K12" s="0" t="s">
        <v>27</v>
      </c>
      <c r="R12" s="0" t="b">
        <v>1</v>
      </c>
    </row>
    <row r="13">
      <c r="A13" s="0" t="s">
        <v>64</v>
      </c>
      <c r="B13" s="0" t="s">
        <v>29</v>
      </c>
      <c r="C13" s="0" t="s">
        <v>65</v>
      </c>
      <c r="D13" s="0">
        <v>35000</v>
      </c>
      <c r="E13" s="0" t="s">
        <v>66</v>
      </c>
      <c r="F13" s="0" t="s">
        <v>26</v>
      </c>
      <c r="G13" s="0">
        <v>10</v>
      </c>
      <c r="H13" s="0" t="s">
        <v>26</v>
      </c>
      <c r="I13" s="1">
        <v>44844.8326388889</v>
      </c>
      <c r="J13" s="0">
        <v>0</v>
      </c>
      <c r="K13" s="0" t="s">
        <v>27</v>
      </c>
      <c r="R13" s="0" t="b">
        <v>1</v>
      </c>
    </row>
    <row r="14">
      <c r="A14" s="0" t="s">
        <v>67</v>
      </c>
      <c r="B14" s="0" t="s">
        <v>68</v>
      </c>
      <c r="C14" s="0" t="s">
        <v>69</v>
      </c>
      <c r="D14" s="0" t="s">
        <v>42</v>
      </c>
      <c r="E14" s="0" t="s">
        <v>70</v>
      </c>
      <c r="F14" s="0" t="s">
        <v>26</v>
      </c>
      <c r="G14" s="0">
        <v>7</v>
      </c>
      <c r="H14" s="0" t="s">
        <v>26</v>
      </c>
      <c r="I14" s="1">
        <v>44844.8763888889</v>
      </c>
      <c r="J14" s="0">
        <v>0</v>
      </c>
      <c r="K14" s="0" t="s">
        <v>27</v>
      </c>
      <c r="R14" s="0" t="b">
        <v>1</v>
      </c>
    </row>
    <row r="15">
      <c r="A15" s="0" t="s">
        <v>71</v>
      </c>
      <c r="B15" s="0" t="s">
        <v>72</v>
      </c>
      <c r="C15" s="0" t="s">
        <v>73</v>
      </c>
      <c r="D15" s="0" t="s">
        <v>74</v>
      </c>
      <c r="E15" s="0" t="s">
        <v>75</v>
      </c>
      <c r="F15" s="0" t="s">
        <v>26</v>
      </c>
      <c r="G15" s="0">
        <v>9</v>
      </c>
      <c r="H15" s="0" t="s">
        <v>26</v>
      </c>
      <c r="I15" s="1">
        <v>44845.9375</v>
      </c>
      <c r="J15" s="0">
        <v>0</v>
      </c>
      <c r="K15" s="0" t="s">
        <v>27</v>
      </c>
      <c r="R15" s="0" t="b">
        <v>1</v>
      </c>
    </row>
    <row r="16">
      <c r="A16" s="0" t="s">
        <v>76</v>
      </c>
      <c r="B16" s="0" t="s">
        <v>77</v>
      </c>
      <c r="C16" s="0" t="s">
        <v>78</v>
      </c>
      <c r="D16" s="0">
        <v>15000</v>
      </c>
      <c r="E16" s="0" t="s">
        <v>79</v>
      </c>
      <c r="F16" s="0" t="s">
        <v>26</v>
      </c>
      <c r="G16" s="0">
        <v>9</v>
      </c>
      <c r="H16" s="0" t="s">
        <v>26</v>
      </c>
      <c r="I16" s="1">
        <v>44847.7048611111</v>
      </c>
      <c r="J16" s="0">
        <v>0</v>
      </c>
      <c r="K16" s="0" t="s">
        <v>27</v>
      </c>
      <c r="R16" s="0" t="b">
        <v>1</v>
      </c>
    </row>
    <row r="17">
      <c r="A17" s="0" t="s">
        <v>52</v>
      </c>
      <c r="B17" s="0" t="s">
        <v>29</v>
      </c>
      <c r="C17" s="0" t="s">
        <v>80</v>
      </c>
      <c r="D17" s="0">
        <v>25000</v>
      </c>
      <c r="E17" s="0" t="s">
        <v>81</v>
      </c>
      <c r="F17" s="0" t="s">
        <v>26</v>
      </c>
      <c r="G17" s="0">
        <v>7</v>
      </c>
      <c r="H17" s="0" t="s">
        <v>32</v>
      </c>
      <c r="I17" s="1">
        <v>44848.4013888889</v>
      </c>
      <c r="J17" s="0">
        <v>0</v>
      </c>
      <c r="K17" s="0" t="s">
        <v>27</v>
      </c>
      <c r="R17" s="0" t="b">
        <v>1</v>
      </c>
    </row>
    <row r="18">
      <c r="A18" s="0" t="s">
        <v>64</v>
      </c>
      <c r="B18" s="0" t="s">
        <v>72</v>
      </c>
      <c r="C18" s="0" t="s">
        <v>82</v>
      </c>
      <c r="D18" s="0" t="s">
        <v>83</v>
      </c>
      <c r="E18" s="0" t="s">
        <v>84</v>
      </c>
      <c r="F18" s="0" t="s">
        <v>26</v>
      </c>
      <c r="G18" s="0">
        <v>7</v>
      </c>
      <c r="H18" s="0" t="s">
        <v>26</v>
      </c>
      <c r="I18" s="1">
        <v>44849.8013888889</v>
      </c>
      <c r="J18" s="0">
        <v>0</v>
      </c>
      <c r="K18" s="0" t="s">
        <v>27</v>
      </c>
      <c r="R18" s="0" t="b">
        <v>1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sheetPr>
    <tabColor rgb="FFFF0000"/>
  </sheetPr>
  <dimension ref="A1:L18"/>
  <sheetViews>
    <sheetView workbookViewId="0"/>
  </sheetViews>
  <sheetFormatPr defaultRowHeight="15"/>
  <cols>
    <col min="1" max="16384" width="9.140625" customWidth="1"/>
  </cols>
  <sheetData>
    <row r="1">
      <c r="A1" s="4" t="s">
        <v>85</v>
      </c>
    </row>
    <row r="3">
      <c r="A3" s="5"/>
      <c r="B3" s="5" t="s">
        <v>26</v>
      </c>
      <c r="C3" s="5" t="s">
        <v>32</v>
      </c>
    </row>
    <row r="4">
      <c r="A4" s="2" t="s">
        <v>19</v>
      </c>
      <c r="B4" s="0">
        <f>COUNTIF('All Data'!F3:F19,"Yes")</f>
      </c>
      <c r="C4" s="0">
        <f>COUNTIF('All Data'!F3:F19,"No")</f>
      </c>
    </row>
    <row r="8">
      <c r="A8" s="4" t="s">
        <v>86</v>
      </c>
    </row>
    <row r="10">
      <c r="A10" s="5"/>
      <c r="B10" s="5" t="s">
        <v>87</v>
      </c>
      <c r="C10" s="5" t="s">
        <v>88</v>
      </c>
      <c r="D10" s="5" t="s">
        <v>89</v>
      </c>
      <c r="E10" s="5" t="s">
        <v>90</v>
      </c>
      <c r="F10" s="5" t="s">
        <v>91</v>
      </c>
      <c r="G10" s="5" t="s">
        <v>92</v>
      </c>
      <c r="H10" s="5" t="s">
        <v>93</v>
      </c>
      <c r="I10" s="5" t="s">
        <v>94</v>
      </c>
      <c r="J10" s="5" t="s">
        <v>95</v>
      </c>
      <c r="K10" s="5" t="s">
        <v>96</v>
      </c>
      <c r="L10" s="5" t="s">
        <v>97</v>
      </c>
    </row>
    <row r="11">
      <c r="A11" s="2" t="s">
        <v>98</v>
      </c>
      <c r="B11" s="0">
        <f>COUNTIF('All Data'!G3:G19,"0")</f>
      </c>
      <c r="C11" s="0">
        <f>COUNTIF('All Data'!G3:G19,"1")</f>
      </c>
      <c r="D11" s="0">
        <f>COUNTIF('All Data'!G3:G19,"2")</f>
      </c>
      <c r="E11" s="0">
        <f>COUNTIF('All Data'!G3:G19,"3")</f>
      </c>
      <c r="F11" s="0">
        <f>COUNTIF('All Data'!G3:G19,"4")</f>
      </c>
      <c r="G11" s="0">
        <f>COUNTIF('All Data'!G3:G19,"5")</f>
      </c>
      <c r="H11" s="0">
        <f>COUNTIF('All Data'!G3:G19,"6")</f>
      </c>
      <c r="I11" s="0">
        <f>COUNTIF('All Data'!G3:G19,"7")</f>
      </c>
      <c r="J11" s="0">
        <f>COUNTIF('All Data'!G3:G19,"8")</f>
      </c>
      <c r="K11" s="0">
        <f>COUNTIF('All Data'!G3:G19,"9")</f>
      </c>
      <c r="L11" s="0">
        <f>COUNTIF('All Data'!G3:G19,"10")</f>
      </c>
    </row>
    <row r="15">
      <c r="A15" s="4" t="s">
        <v>99</v>
      </c>
    </row>
    <row r="17">
      <c r="A17" s="5"/>
      <c r="B17" s="5" t="s">
        <v>26</v>
      </c>
      <c r="C17" s="5" t="s">
        <v>32</v>
      </c>
    </row>
    <row r="18">
      <c r="A18" s="2" t="s">
        <v>19</v>
      </c>
      <c r="B18" s="0">
        <f>COUNTIF('All Data'!H3:H19,"Yes")</f>
      </c>
      <c r="C18" s="0">
        <f>COUNTIF('All Data'!H3:H19,"No")</f>
      </c>
    </row>
  </sheetData>
  <headerFooter/>
</worksheet>
</file>