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10" windowWidth="14810" windowHeight="8010" activeTab="4"/>
  </bookViews>
  <sheets>
    <sheet name="Danh sach" sheetId="1" r:id="rId1"/>
    <sheet name="Tong ket" sheetId="2" r:id="rId2"/>
    <sheet name="Tong hop" sheetId="5" r:id="rId3"/>
    <sheet name="Dữ liệu" sheetId="6" r:id="rId4"/>
    <sheet name="Dữ liệu 1" sheetId="7" r:id="rId5"/>
    <sheet name="Dữ liệu 3" sheetId="8" r:id="rId6"/>
  </sheets>
  <definedNames>
    <definedName name="vunggioitinh">'Tong ket'!$D$5:$D$40</definedName>
    <definedName name="vunghanhkiem">'Tong ket'!$M$5:$M$40</definedName>
    <definedName name="vungxeploai">'Tong ket'!$L$5:$L$40</definedName>
  </definedNames>
  <calcPr calcId="162913" calcOnSave="0"/>
</workbook>
</file>

<file path=xl/calcChain.xml><?xml version="1.0" encoding="utf-8"?>
<calcChain xmlns="http://schemas.openxmlformats.org/spreadsheetml/2006/main">
  <c r="F8" i="5" l="1"/>
  <c r="F9" i="5"/>
  <c r="F7" i="5"/>
  <c r="L5" i="2"/>
  <c r="E8" i="5" s="1"/>
  <c r="C8" i="5"/>
  <c r="C9" i="5"/>
  <c r="C7" i="5"/>
  <c r="B7" i="5"/>
  <c r="B9" i="5"/>
  <c r="B8" i="5"/>
  <c r="E9" i="5" l="1"/>
  <c r="E7" i="5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5" i="2"/>
  <c r="B6" i="2" l="1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D5" i="2"/>
  <c r="C5" i="2"/>
  <c r="B5" i="2"/>
</calcChain>
</file>

<file path=xl/sharedStrings.xml><?xml version="1.0" encoding="utf-8"?>
<sst xmlns="http://schemas.openxmlformats.org/spreadsheetml/2006/main" count="386" uniqueCount="143">
  <si>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</si>
  <si>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</si>
  <si>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</si>
  <si>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</si>
  <si>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</si>
  <si>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</si>
  <si>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</si>
  <si>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</si>
  <si>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</si>
  <si>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</si>
  <si>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Học phí</t>
  </si>
  <si>
    <t>MSSV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</si>
  <si>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</si>
  <si>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</si>
  <si>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</si>
  <si>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</si>
  <si>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</si>
  <si>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</si>
  <si>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</si>
  <si>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</si>
  <si>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</si>
  <si>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</si>
  <si>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</si>
  <si>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</si>
  <si>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</si>
  <si>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</si>
  <si>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</si>
  <si>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Hạnh kiểm</t>
  </si>
  <si>
    <t>Tốt</t>
  </si>
  <si>
    <t>Khá</t>
  </si>
  <si>
    <t xml:space="preserve">ĐÁNH GIÁ CHẤT LƯỢNG BLOCK 1 </t>
  </si>
  <si>
    <t>Năm học 2015-2016</t>
  </si>
  <si>
    <t>Tổng số</t>
  </si>
  <si>
    <t>Học lực</t>
  </si>
  <si>
    <t>Giỏi</t>
  </si>
  <si>
    <t>Yêu cầu:</t>
  </si>
  <si>
    <t>Xóm 1, Thôn Phụng Công, Xã Quỳnh Hội, Huyện Quỳnh Phụ, Tỉnh Thái Bình</t>
  </si>
  <si>
    <t>mã</t>
  </si>
  <si>
    <t>Nơi học</t>
  </si>
  <si>
    <t>PH</t>
  </si>
  <si>
    <t>PS</t>
  </si>
  <si>
    <t>PD</t>
  </si>
  <si>
    <t>PQ</t>
  </si>
  <si>
    <t>PA</t>
  </si>
  <si>
    <t>Hà nội</t>
  </si>
  <si>
    <t>Sài Gòn</t>
  </si>
  <si>
    <t>Đà Nẵng</t>
  </si>
  <si>
    <t>Quảng Ninh</t>
  </si>
  <si>
    <t>Thanh Hóa</t>
  </si>
  <si>
    <t>PH08016</t>
  </si>
  <si>
    <t>Hoàng Xuân Khánh</t>
  </si>
  <si>
    <t>Phạm Mạnh Tân</t>
  </si>
  <si>
    <t>Sằm Thanh Hiếu</t>
  </si>
  <si>
    <t>Ngô Đức Việt</t>
  </si>
  <si>
    <t>PH08046</t>
  </si>
  <si>
    <t>PH08047</t>
  </si>
  <si>
    <t>Nguyễn Thành Vinh</t>
  </si>
  <si>
    <t>PH08067</t>
  </si>
  <si>
    <t>Nguyễn Đức Dương</t>
  </si>
  <si>
    <t>PH08068</t>
  </si>
  <si>
    <t>Bùi Duy Hiếu</t>
  </si>
  <si>
    <t>PH08069</t>
  </si>
  <si>
    <t>Nguyễn Tiến Đức</t>
  </si>
  <si>
    <t>PH08078</t>
  </si>
  <si>
    <t>PH08083</t>
  </si>
  <si>
    <t>Nguyễn Đình Đạt</t>
  </si>
  <si>
    <t>PH08084</t>
  </si>
  <si>
    <t>Nguyễn Thanh Phong</t>
  </si>
  <si>
    <t>PH08089</t>
  </si>
  <si>
    <t>Lê Xuân Nam</t>
  </si>
  <si>
    <t>PH08091</t>
  </si>
  <si>
    <t>PH08097</t>
  </si>
  <si>
    <t>Vũ Thế Hùng</t>
  </si>
  <si>
    <t>PH08110</t>
  </si>
  <si>
    <t>Phạm Thành Phát</t>
  </si>
  <si>
    <t>PH08115</t>
  </si>
  <si>
    <t>Nguyễn Trung Kiên</t>
  </si>
  <si>
    <t>PH08117</t>
  </si>
  <si>
    <t>Trần Quốc Khánh</t>
  </si>
  <si>
    <t>PH08118</t>
  </si>
  <si>
    <t>Nguyễn Tài Chí</t>
  </si>
  <si>
    <t>PH08119</t>
  </si>
  <si>
    <t>PH08131</t>
  </si>
  <si>
    <t>Lê Văn Hiệu</t>
  </si>
  <si>
    <t>PH08147</t>
  </si>
  <si>
    <t>Nguyễn Đức Thái</t>
  </si>
  <si>
    <t>PH08151</t>
  </si>
  <si>
    <t>Lê Anh Đức</t>
  </si>
  <si>
    <t>PH08166</t>
  </si>
  <si>
    <t>Phạm Tùng Linh</t>
  </si>
  <si>
    <t>PH08173</t>
  </si>
  <si>
    <t>PH08182</t>
  </si>
  <si>
    <t>PH08186</t>
  </si>
  <si>
    <t>Đỗ Duy Thăng</t>
  </si>
  <si>
    <t>PH08192</t>
  </si>
  <si>
    <t>Trịnh Đắc Tuyên</t>
  </si>
  <si>
    <t>PH08209</t>
  </si>
  <si>
    <t>Phí Hữu Kiên</t>
  </si>
  <si>
    <t>PH08210</t>
  </si>
  <si>
    <t>Nguyễn Tiến Dũng</t>
  </si>
  <si>
    <t>PH08211</t>
  </si>
  <si>
    <t>Nguyễn Đình Phương</t>
  </si>
  <si>
    <t>PH08214</t>
  </si>
  <si>
    <t>Đinh Phúc Lộc</t>
  </si>
  <si>
    <t>PH08217</t>
  </si>
  <si>
    <t>Nguyễn Bá Nam</t>
  </si>
  <si>
    <t>PH08229</t>
  </si>
  <si>
    <t>PH08230</t>
  </si>
  <si>
    <t>PH08243</t>
  </si>
  <si>
    <t>Phạm Văn Hiệu</t>
  </si>
  <si>
    <t>PH08257</t>
  </si>
  <si>
    <t>Vũ Quang Linh</t>
  </si>
  <si>
    <t>PH08261</t>
  </si>
  <si>
    <t>PH08265</t>
  </si>
  <si>
    <t>Lã Thế Toàn</t>
  </si>
  <si>
    <t>Lê Huy Công</t>
  </si>
  <si>
    <t>Phạm Hùng Cường</t>
  </si>
  <si>
    <t>Nguyễn Thành Nam</t>
  </si>
  <si>
    <t>Trần Đình Thịnh</t>
  </si>
  <si>
    <t>Lê Trọng Thanh</t>
  </si>
  <si>
    <t>Lê Trần Đăng Hưng</t>
  </si>
  <si>
    <t>Lê Tài Đại</t>
  </si>
  <si>
    <t>Đỗ Nguyên Trung</t>
  </si>
  <si>
    <t>Lê Hà Trang</t>
  </si>
  <si>
    <t>Nguyễn Thu Trang</t>
  </si>
  <si>
    <t>Quiz1</t>
  </si>
  <si>
    <t>Quiz2</t>
  </si>
  <si>
    <t>Lab1</t>
  </si>
  <si>
    <t>Lab 2</t>
  </si>
  <si>
    <t>PS08020</t>
  </si>
  <si>
    <t>PD08028</t>
  </si>
  <si>
    <t>PQ08029</t>
  </si>
  <si>
    <t>PA08044</t>
  </si>
  <si>
    <t>Java</t>
  </si>
  <si>
    <t>SQL</t>
  </si>
  <si>
    <t>MOB</t>
  </si>
  <si>
    <t>MUL</t>
  </si>
  <si>
    <t>Điểm TB</t>
  </si>
  <si>
    <t>Học Bổng</t>
  </si>
  <si>
    <t>Xếp Thứ</t>
  </si>
  <si>
    <t>Hạnh Kiểm</t>
  </si>
  <si>
    <t>Trung bình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</si>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</sst>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VND&quot;"/>
    <numFmt numFmtId="165" formatCode="#,##0\ &quot;VNĐ&quot;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/>
    <xf numFmtId="0" fontId="0" fillId="0" borderId="10" xfId="0" applyBorder="1"/>
    <xf numFmtId="0" fontId="0" fillId="0" borderId="0" xfId="0" applyBorder="1"/>
    <xf numFmtId="0" fontId="20" fillId="0" borderId="11" xfId="0" applyFont="1" applyBorder="1" applyAlignment="1"/>
    <xf numFmtId="0" fontId="20" fillId="0" borderId="11" xfId="0" applyFont="1" applyFill="1" applyBorder="1" applyAlignment="1"/>
    <xf numFmtId="0" fontId="20" fillId="0" borderId="12" xfId="0" applyFont="1" applyBorder="1" applyAlignment="1"/>
    <xf numFmtId="0" fontId="20" fillId="0" borderId="12" xfId="0" applyFont="1" applyFill="1" applyBorder="1" applyAlignme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33" borderId="13" xfId="0" applyFont="1" applyFill="1" applyBorder="1" applyAlignment="1">
      <alignment horizontal="center"/>
    </xf>
    <xf numFmtId="164" fontId="0" fillId="0" borderId="10" xfId="0" applyNumberFormat="1" applyBorder="1"/>
    <xf numFmtId="0" fontId="18" fillId="33" borderId="10" xfId="0" applyFont="1" applyFill="1" applyBorder="1" applyAlignment="1">
      <alignment horizontal="center"/>
    </xf>
    <xf numFmtId="165" fontId="18" fillId="0" borderId="10" xfId="0" applyNumberFormat="1" applyFont="1" applyBorder="1"/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hạnh kiểm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'Tong hop'!$A$7:$A$9</c:f>
              <c:strCache>
                <c:ptCount val="3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</c:strCache>
            </c:strRef>
          </c:cat>
          <c:val>
            <c:numRef>
              <c:f>'Tong hop'!$B$7:$B$9</c:f>
              <c:numCache>
                <c:formatCode>General</c:formatCode>
                <c:ptCount val="3"/>
                <c:pt idx="0">
                  <c:v>32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1-4354-BAAD-7561E5FD4C7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'Tong hop'!$A$7:$A$9</c:f>
              <c:strCache>
                <c:ptCount val="3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</c:strCache>
            </c:strRef>
          </c:cat>
          <c:val>
            <c:numRef>
              <c:f>'Tong hop'!$C$7:$C$9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1-4354-BAAD-7561E5FD4C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giới tính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9768518518518519"/>
          <c:w val="0.75718941382327209"/>
          <c:h val="0.7606481481481481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'Tong hop'!$D$7:$D$9</c:f>
              <c:strCache>
                <c:ptCount val="3"/>
                <c:pt idx="0">
                  <c:v>Giỏi</c:v>
                </c:pt>
                <c:pt idx="1">
                  <c:v>Khá</c:v>
                </c:pt>
                <c:pt idx="2">
                  <c:v>Trung bình</c:v>
                </c:pt>
              </c:strCache>
            </c:strRef>
          </c:cat>
          <c:val>
            <c:numRef>
              <c:f>'Tong hop'!$E$7:$E$9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974-AEC1-3E486359A8C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'Tong hop'!$D$7:$D$9</c:f>
              <c:strCache>
                <c:ptCount val="3"/>
                <c:pt idx="0">
                  <c:v>Giỏi</c:v>
                </c:pt>
                <c:pt idx="1">
                  <c:v>Khá</c:v>
                </c:pt>
                <c:pt idx="2">
                  <c:v>Trung bình</c:v>
                </c:pt>
              </c:strCache>
            </c:strRef>
          </c:cat>
          <c:val>
            <c:numRef>
              <c:f>'Tong hop'!$F$7:$F$9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4-4974-AEC1-3E486359A8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1006475</xdr:colOff>
      <xdr:row>10</xdr:row>
      <xdr:rowOff>126999</xdr:rowOff>
    </xdr:from>
    <xdr:to>
      <xdr:col>3</xdr:col>
      <xdr:colOff>1320800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384175</xdr:colOff>
      <xdr:row>9</xdr:row>
      <xdr:rowOff>76199</xdr:rowOff>
    </xdr:from>
    <xdr:to>
      <xdr:col>9</xdr:col>
      <xdr:colOff>596900</xdr:colOff>
      <xdr:row>20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4" topLeftCell="A5" activePane="bottomLeft" state="frozen"/>
      <selection pane="bottomLeft" activeCell="I38" sqref="I38"/>
    </sheetView>
  </sheetViews>
  <sheetFormatPr defaultColWidth="9.1640625" defaultRowHeight="14" x14ac:dyDescent="0.3"/>
  <cols>
    <col min="1" max="1" width="6.25" style="3" customWidth="1"/>
    <col min="2" max="2" width="9.4140625" style="1" customWidth="1"/>
    <col min="3" max="3" width="23.83203125" style="1" customWidth="1"/>
    <col min="4" max="4" width="7.75" style="1" customWidth="1"/>
    <col min="5" max="5" width="12.83203125" style="1" customWidth="1"/>
    <col min="6" max="6" width="13.25" style="1" customWidth="1"/>
    <col min="7" max="7" width="40.83203125" style="1" customWidth="1"/>
    <col min="8" max="8" width="12.58203125" style="1" bestFit="1" customWidth="1"/>
    <col min="9" max="16384" width="9.1640625" style="1"/>
  </cols>
  <sheetData>
    <row r="1" spans="1:8" x14ac:dyDescent="0.3">
      <c r="A1" s="5" t="s">
        <v>0</v>
      </c>
      <c r="C1" s="11"/>
      <c r="G1" s="6" t="s">
        <v>1</v>
      </c>
    </row>
    <row r="2" spans="1:8" x14ac:dyDescent="0.3">
      <c r="D2" s="6" t="s">
        <v>2</v>
      </c>
    </row>
    <row r="3" spans="1:8" x14ac:dyDescent="0.3">
      <c r="A3" s="5" t="s">
        <v>3</v>
      </c>
    </row>
    <row r="4" spans="1:8" ht="18" customHeight="1" x14ac:dyDescent="0.3">
      <c r="A4" s="9" t="s">
        <v>4</v>
      </c>
      <c r="B4" s="9" t="s">
        <v>11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25" t="s">
        <v>10</v>
      </c>
    </row>
    <row r="5" spans="1:8" ht="20.149999999999999" customHeight="1" x14ac:dyDescent="0.35">
      <c r="A5" s="4">
        <v>1</v>
      </c>
      <c r="B5" s="17" t="s">
        <v>49</v>
      </c>
      <c r="C5" s="19" t="s">
        <v>50</v>
      </c>
      <c r="D5" s="2" t="s">
        <v>12</v>
      </c>
      <c r="E5" s="7">
        <v>34460</v>
      </c>
      <c r="F5" s="2" t="s">
        <v>14</v>
      </c>
      <c r="G5" s="8" t="s">
        <v>15</v>
      </c>
      <c r="H5" s="26">
        <v>7000000</v>
      </c>
    </row>
    <row r="6" spans="1:8" ht="20.149999999999999" customHeight="1" x14ac:dyDescent="0.35">
      <c r="A6" s="4">
        <v>2</v>
      </c>
      <c r="B6" s="18" t="s">
        <v>129</v>
      </c>
      <c r="C6" s="20" t="s">
        <v>115</v>
      </c>
      <c r="D6" s="2" t="s">
        <v>12</v>
      </c>
      <c r="E6" s="7">
        <v>34722</v>
      </c>
      <c r="F6" s="2" t="s">
        <v>14</v>
      </c>
      <c r="G6" s="8" t="s">
        <v>16</v>
      </c>
      <c r="H6" s="26">
        <v>7000000</v>
      </c>
    </row>
    <row r="7" spans="1:8" ht="20.149999999999999" customHeight="1" x14ac:dyDescent="0.35">
      <c r="A7" s="4">
        <v>3</v>
      </c>
      <c r="B7" s="17" t="s">
        <v>130</v>
      </c>
      <c r="C7" s="19" t="s">
        <v>51</v>
      </c>
      <c r="D7" s="2" t="s">
        <v>12</v>
      </c>
      <c r="E7" s="7">
        <v>35669</v>
      </c>
      <c r="F7" s="2" t="s">
        <v>14</v>
      </c>
      <c r="G7" s="8" t="s">
        <v>17</v>
      </c>
      <c r="H7" s="26">
        <v>7000000</v>
      </c>
    </row>
    <row r="8" spans="1:8" ht="20.149999999999999" customHeight="1" x14ac:dyDescent="0.35">
      <c r="A8" s="4">
        <v>4</v>
      </c>
      <c r="B8" s="17" t="s">
        <v>131</v>
      </c>
      <c r="C8" s="19" t="s">
        <v>52</v>
      </c>
      <c r="D8" s="2" t="s">
        <v>12</v>
      </c>
      <c r="E8" s="7">
        <v>34691</v>
      </c>
      <c r="F8" s="2" t="s">
        <v>14</v>
      </c>
      <c r="G8" s="8" t="s">
        <v>18</v>
      </c>
      <c r="H8" s="26">
        <v>7000000</v>
      </c>
    </row>
    <row r="9" spans="1:8" ht="20.149999999999999" customHeight="1" x14ac:dyDescent="0.35">
      <c r="A9" s="4">
        <v>5</v>
      </c>
      <c r="B9" s="17" t="s">
        <v>132</v>
      </c>
      <c r="C9" s="19" t="s">
        <v>53</v>
      </c>
      <c r="D9" s="2" t="s">
        <v>13</v>
      </c>
      <c r="E9" s="7">
        <v>34587</v>
      </c>
      <c r="F9" s="2" t="s">
        <v>19</v>
      </c>
      <c r="G9" s="8" t="s">
        <v>20</v>
      </c>
      <c r="H9" s="26">
        <v>7000000</v>
      </c>
    </row>
    <row r="10" spans="1:8" ht="20.149999999999999" customHeight="1" x14ac:dyDescent="0.35">
      <c r="A10" s="4">
        <v>6</v>
      </c>
      <c r="B10" s="17" t="s">
        <v>54</v>
      </c>
      <c r="C10" s="19" t="s">
        <v>114</v>
      </c>
      <c r="D10" s="2" t="s">
        <v>12</v>
      </c>
      <c r="E10" s="7">
        <v>35352</v>
      </c>
      <c r="F10" s="2" t="s">
        <v>14</v>
      </c>
      <c r="G10" s="8" t="s">
        <v>36</v>
      </c>
      <c r="H10" s="26">
        <v>7000000</v>
      </c>
    </row>
    <row r="11" spans="1:8" ht="20.149999999999999" customHeight="1" x14ac:dyDescent="0.35">
      <c r="A11" s="4">
        <v>7</v>
      </c>
      <c r="B11" s="17" t="s">
        <v>55</v>
      </c>
      <c r="C11" s="19" t="s">
        <v>56</v>
      </c>
      <c r="D11" s="2" t="s">
        <v>12</v>
      </c>
      <c r="E11" s="7">
        <v>35353</v>
      </c>
      <c r="F11" s="2" t="s">
        <v>14</v>
      </c>
      <c r="G11" s="8" t="s">
        <v>15</v>
      </c>
      <c r="H11" s="26">
        <v>7000000</v>
      </c>
    </row>
    <row r="12" spans="1:8" ht="20.149999999999999" customHeight="1" x14ac:dyDescent="0.35">
      <c r="A12" s="4">
        <v>8</v>
      </c>
      <c r="B12" s="17" t="s">
        <v>57</v>
      </c>
      <c r="C12" s="19" t="s">
        <v>58</v>
      </c>
      <c r="D12" s="2" t="s">
        <v>13</v>
      </c>
      <c r="E12" s="7">
        <v>35354</v>
      </c>
      <c r="F12" s="2" t="s">
        <v>14</v>
      </c>
      <c r="G12" s="8" t="s">
        <v>16</v>
      </c>
      <c r="H12" s="26">
        <v>7000000</v>
      </c>
    </row>
    <row r="13" spans="1:8" ht="20.149999999999999" customHeight="1" x14ac:dyDescent="0.35">
      <c r="A13" s="4">
        <v>9</v>
      </c>
      <c r="B13" s="17" t="s">
        <v>59</v>
      </c>
      <c r="C13" s="19" t="s">
        <v>60</v>
      </c>
      <c r="D13" s="2" t="s">
        <v>12</v>
      </c>
      <c r="E13" s="7">
        <v>35355</v>
      </c>
      <c r="F13" s="2" t="s">
        <v>14</v>
      </c>
      <c r="G13" s="8" t="s">
        <v>17</v>
      </c>
      <c r="H13" s="26">
        <v>7000000</v>
      </c>
    </row>
    <row r="14" spans="1:8" ht="20.149999999999999" customHeight="1" x14ac:dyDescent="0.35">
      <c r="A14" s="4">
        <v>10</v>
      </c>
      <c r="B14" s="17" t="s">
        <v>61</v>
      </c>
      <c r="C14" s="19" t="s">
        <v>62</v>
      </c>
      <c r="D14" s="2" t="s">
        <v>12</v>
      </c>
      <c r="E14" s="7">
        <v>35356</v>
      </c>
      <c r="F14" s="2" t="s">
        <v>14</v>
      </c>
      <c r="G14" s="8" t="s">
        <v>18</v>
      </c>
      <c r="H14" s="26">
        <v>7000000</v>
      </c>
    </row>
    <row r="15" spans="1:8" ht="20.149999999999999" customHeight="1" x14ac:dyDescent="0.35">
      <c r="A15" s="4">
        <v>11</v>
      </c>
      <c r="B15" s="17" t="s">
        <v>63</v>
      </c>
      <c r="C15" s="19" t="s">
        <v>116</v>
      </c>
      <c r="D15" s="2" t="s">
        <v>12</v>
      </c>
      <c r="E15" s="7">
        <v>35357</v>
      </c>
      <c r="F15" s="2" t="s">
        <v>14</v>
      </c>
      <c r="G15" s="8" t="s">
        <v>15</v>
      </c>
      <c r="H15" s="26">
        <v>7000000</v>
      </c>
    </row>
    <row r="16" spans="1:8" ht="20.149999999999999" customHeight="1" x14ac:dyDescent="0.35">
      <c r="A16" s="4">
        <v>12</v>
      </c>
      <c r="B16" s="17" t="s">
        <v>64</v>
      </c>
      <c r="C16" s="19" t="s">
        <v>65</v>
      </c>
      <c r="D16" s="2" t="s">
        <v>12</v>
      </c>
      <c r="E16" s="7">
        <v>35358</v>
      </c>
      <c r="F16" s="2" t="s">
        <v>14</v>
      </c>
      <c r="G16" s="8" t="s">
        <v>16</v>
      </c>
      <c r="H16" s="26">
        <v>7000000</v>
      </c>
    </row>
    <row r="17" spans="1:8" ht="20.149999999999999" customHeight="1" x14ac:dyDescent="0.35">
      <c r="A17" s="4">
        <v>13</v>
      </c>
      <c r="B17" s="17" t="s">
        <v>66</v>
      </c>
      <c r="C17" s="19" t="s">
        <v>67</v>
      </c>
      <c r="D17" s="2" t="s">
        <v>12</v>
      </c>
      <c r="E17" s="7">
        <v>35359</v>
      </c>
      <c r="F17" s="2" t="s">
        <v>14</v>
      </c>
      <c r="G17" s="8" t="s">
        <v>17</v>
      </c>
      <c r="H17" s="26">
        <v>7000000</v>
      </c>
    </row>
    <row r="18" spans="1:8" ht="20.149999999999999" customHeight="1" x14ac:dyDescent="0.35">
      <c r="A18" s="4">
        <v>14</v>
      </c>
      <c r="B18" s="17" t="s">
        <v>68</v>
      </c>
      <c r="C18" s="19" t="s">
        <v>69</v>
      </c>
      <c r="D18" s="2" t="s">
        <v>12</v>
      </c>
      <c r="E18" s="7">
        <v>35786</v>
      </c>
      <c r="F18" s="2" t="s">
        <v>14</v>
      </c>
      <c r="G18" s="8" t="s">
        <v>18</v>
      </c>
      <c r="H18" s="26">
        <v>7000000</v>
      </c>
    </row>
    <row r="19" spans="1:8" ht="20.149999999999999" customHeight="1" x14ac:dyDescent="0.35">
      <c r="A19" s="4">
        <v>15</v>
      </c>
      <c r="B19" s="17" t="s">
        <v>70</v>
      </c>
      <c r="C19" s="19" t="s">
        <v>117</v>
      </c>
      <c r="D19" s="2" t="s">
        <v>12</v>
      </c>
      <c r="E19" s="7">
        <v>35787</v>
      </c>
      <c r="F19" s="2" t="s">
        <v>14</v>
      </c>
      <c r="G19" s="8" t="s">
        <v>15</v>
      </c>
      <c r="H19" s="26">
        <v>7000000</v>
      </c>
    </row>
    <row r="20" spans="1:8" ht="20.149999999999999" customHeight="1" x14ac:dyDescent="0.35">
      <c r="A20" s="4">
        <v>16</v>
      </c>
      <c r="B20" s="17" t="s">
        <v>71</v>
      </c>
      <c r="C20" s="19" t="s">
        <v>72</v>
      </c>
      <c r="D20" s="2" t="s">
        <v>12</v>
      </c>
      <c r="E20" s="7">
        <v>35788</v>
      </c>
      <c r="F20" s="2" t="s">
        <v>14</v>
      </c>
      <c r="G20" s="8" t="s">
        <v>16</v>
      </c>
      <c r="H20" s="26">
        <v>7000000</v>
      </c>
    </row>
    <row r="21" spans="1:8" ht="20.149999999999999" customHeight="1" x14ac:dyDescent="0.35">
      <c r="A21" s="4">
        <v>17</v>
      </c>
      <c r="B21" s="17" t="s">
        <v>73</v>
      </c>
      <c r="C21" s="19" t="s">
        <v>74</v>
      </c>
      <c r="D21" s="2" t="s">
        <v>12</v>
      </c>
      <c r="E21" s="7">
        <v>35789</v>
      </c>
      <c r="F21" s="2" t="s">
        <v>14</v>
      </c>
      <c r="G21" s="8" t="s">
        <v>17</v>
      </c>
      <c r="H21" s="26">
        <v>7000000</v>
      </c>
    </row>
    <row r="22" spans="1:8" ht="20.149999999999999" customHeight="1" x14ac:dyDescent="0.35">
      <c r="A22" s="4">
        <v>18</v>
      </c>
      <c r="B22" s="17" t="s">
        <v>75</v>
      </c>
      <c r="C22" s="19" t="s">
        <v>76</v>
      </c>
      <c r="D22" s="2" t="s">
        <v>12</v>
      </c>
      <c r="E22" s="7">
        <v>35790</v>
      </c>
      <c r="F22" s="2" t="s">
        <v>14</v>
      </c>
      <c r="G22" s="8" t="s">
        <v>18</v>
      </c>
      <c r="H22" s="26">
        <v>7000000</v>
      </c>
    </row>
    <row r="23" spans="1:8" ht="20.149999999999999" customHeight="1" x14ac:dyDescent="0.35">
      <c r="A23" s="4">
        <v>19</v>
      </c>
      <c r="B23" s="17" t="s">
        <v>77</v>
      </c>
      <c r="C23" s="19" t="s">
        <v>78</v>
      </c>
      <c r="D23" s="2" t="s">
        <v>12</v>
      </c>
      <c r="E23" s="7">
        <v>35791</v>
      </c>
      <c r="F23" s="2" t="s">
        <v>14</v>
      </c>
      <c r="G23" s="8" t="s">
        <v>15</v>
      </c>
      <c r="H23" s="26">
        <v>7000000</v>
      </c>
    </row>
    <row r="24" spans="1:8" ht="20.149999999999999" customHeight="1" x14ac:dyDescent="0.35">
      <c r="A24" s="4">
        <v>20</v>
      </c>
      <c r="B24" s="17" t="s">
        <v>79</v>
      </c>
      <c r="C24" s="19" t="s">
        <v>80</v>
      </c>
      <c r="D24" s="2" t="s">
        <v>12</v>
      </c>
      <c r="E24" s="7">
        <v>35792</v>
      </c>
      <c r="F24" s="2" t="s">
        <v>14</v>
      </c>
      <c r="G24" s="8" t="s">
        <v>16</v>
      </c>
      <c r="H24" s="26">
        <v>7000000</v>
      </c>
    </row>
    <row r="25" spans="1:8" ht="20.149999999999999" customHeight="1" x14ac:dyDescent="0.35">
      <c r="A25" s="4">
        <v>21</v>
      </c>
      <c r="B25" s="17" t="s">
        <v>81</v>
      </c>
      <c r="C25" s="19" t="s">
        <v>118</v>
      </c>
      <c r="D25" s="2" t="s">
        <v>12</v>
      </c>
      <c r="E25" s="7">
        <v>35793</v>
      </c>
      <c r="F25" s="2" t="s">
        <v>14</v>
      </c>
      <c r="G25" s="8" t="s">
        <v>17</v>
      </c>
      <c r="H25" s="26">
        <v>7000000</v>
      </c>
    </row>
    <row r="26" spans="1:8" ht="20.149999999999999" customHeight="1" x14ac:dyDescent="0.35">
      <c r="A26" s="4">
        <v>22</v>
      </c>
      <c r="B26" s="17" t="s">
        <v>82</v>
      </c>
      <c r="C26" s="19" t="s">
        <v>83</v>
      </c>
      <c r="D26" s="2" t="s">
        <v>12</v>
      </c>
      <c r="E26" s="7">
        <v>35794</v>
      </c>
      <c r="F26" s="2" t="s">
        <v>14</v>
      </c>
      <c r="G26" s="8" t="s">
        <v>18</v>
      </c>
      <c r="H26" s="26">
        <v>7000000</v>
      </c>
    </row>
    <row r="27" spans="1:8" ht="20.149999999999999" customHeight="1" x14ac:dyDescent="0.35">
      <c r="A27" s="4">
        <v>23</v>
      </c>
      <c r="B27" s="17" t="s">
        <v>84</v>
      </c>
      <c r="C27" s="19" t="s">
        <v>85</v>
      </c>
      <c r="D27" s="2" t="s">
        <v>12</v>
      </c>
      <c r="E27" s="7">
        <v>35795</v>
      </c>
      <c r="F27" s="2" t="s">
        <v>14</v>
      </c>
      <c r="G27" s="8" t="s">
        <v>15</v>
      </c>
      <c r="H27" s="26">
        <v>7000000</v>
      </c>
    </row>
    <row r="28" spans="1:8" ht="20.149999999999999" customHeight="1" x14ac:dyDescent="0.35">
      <c r="A28" s="4">
        <v>24</v>
      </c>
      <c r="B28" s="17" t="s">
        <v>86</v>
      </c>
      <c r="C28" s="19" t="s">
        <v>87</v>
      </c>
      <c r="D28" s="2" t="s">
        <v>12</v>
      </c>
      <c r="E28" s="7">
        <v>35796</v>
      </c>
      <c r="F28" s="2" t="s">
        <v>14</v>
      </c>
      <c r="G28" s="8" t="s">
        <v>16</v>
      </c>
      <c r="H28" s="26">
        <v>7000000</v>
      </c>
    </row>
    <row r="29" spans="1:8" ht="20.149999999999999" customHeight="1" x14ac:dyDescent="0.35">
      <c r="A29" s="4">
        <v>25</v>
      </c>
      <c r="B29" s="18" t="s">
        <v>88</v>
      </c>
      <c r="C29" s="20" t="s">
        <v>89</v>
      </c>
      <c r="D29" s="2" t="s">
        <v>12</v>
      </c>
      <c r="E29" s="7">
        <v>35797</v>
      </c>
      <c r="F29" s="2" t="s">
        <v>14</v>
      </c>
      <c r="G29" s="8" t="s">
        <v>17</v>
      </c>
      <c r="H29" s="26">
        <v>7000000</v>
      </c>
    </row>
    <row r="30" spans="1:8" ht="20.149999999999999" customHeight="1" x14ac:dyDescent="0.35">
      <c r="A30" s="4">
        <v>26</v>
      </c>
      <c r="B30" s="18" t="s">
        <v>90</v>
      </c>
      <c r="C30" s="20" t="s">
        <v>121</v>
      </c>
      <c r="D30" s="2" t="s">
        <v>12</v>
      </c>
      <c r="E30" s="7">
        <v>35798</v>
      </c>
      <c r="F30" s="2" t="s">
        <v>14</v>
      </c>
      <c r="G30" s="8" t="s">
        <v>18</v>
      </c>
      <c r="H30" s="26">
        <v>7000000</v>
      </c>
    </row>
    <row r="31" spans="1:8" ht="20.149999999999999" customHeight="1" x14ac:dyDescent="0.35">
      <c r="A31" s="4">
        <v>27</v>
      </c>
      <c r="B31" s="18" t="s">
        <v>91</v>
      </c>
      <c r="C31" s="20" t="s">
        <v>119</v>
      </c>
      <c r="D31" s="2" t="s">
        <v>13</v>
      </c>
      <c r="E31" s="7">
        <v>35799</v>
      </c>
      <c r="F31" s="2" t="s">
        <v>14</v>
      </c>
      <c r="G31" s="8" t="s">
        <v>15</v>
      </c>
      <c r="H31" s="26">
        <v>7000000</v>
      </c>
    </row>
    <row r="32" spans="1:8" ht="20.149999999999999" customHeight="1" x14ac:dyDescent="0.35">
      <c r="A32" s="4">
        <v>28</v>
      </c>
      <c r="B32" s="18" t="s">
        <v>92</v>
      </c>
      <c r="C32" s="20" t="s">
        <v>93</v>
      </c>
      <c r="D32" s="2" t="s">
        <v>12</v>
      </c>
      <c r="E32" s="7">
        <v>35800</v>
      </c>
      <c r="F32" s="2" t="s">
        <v>14</v>
      </c>
      <c r="G32" s="8" t="s">
        <v>16</v>
      </c>
      <c r="H32" s="26">
        <v>7000000</v>
      </c>
    </row>
    <row r="33" spans="1:8" ht="20.149999999999999" customHeight="1" x14ac:dyDescent="0.35">
      <c r="A33" s="4">
        <v>29</v>
      </c>
      <c r="B33" s="18" t="s">
        <v>94</v>
      </c>
      <c r="C33" s="20" t="s">
        <v>95</v>
      </c>
      <c r="D33" s="2" t="s">
        <v>12</v>
      </c>
      <c r="E33" s="7">
        <v>35801</v>
      </c>
      <c r="F33" s="2" t="s">
        <v>14</v>
      </c>
      <c r="G33" s="8" t="s">
        <v>17</v>
      </c>
      <c r="H33" s="26">
        <v>7000000</v>
      </c>
    </row>
    <row r="34" spans="1:8" ht="20.149999999999999" customHeight="1" x14ac:dyDescent="0.35">
      <c r="A34" s="4">
        <v>30</v>
      </c>
      <c r="B34" s="18" t="s">
        <v>96</v>
      </c>
      <c r="C34" s="20" t="s">
        <v>97</v>
      </c>
      <c r="D34" s="2" t="s">
        <v>12</v>
      </c>
      <c r="E34" s="7">
        <v>35802</v>
      </c>
      <c r="F34" s="2" t="s">
        <v>14</v>
      </c>
      <c r="G34" s="8" t="s">
        <v>18</v>
      </c>
      <c r="H34" s="26">
        <v>7000000</v>
      </c>
    </row>
    <row r="35" spans="1:8" ht="20.149999999999999" customHeight="1" x14ac:dyDescent="0.35">
      <c r="A35" s="4">
        <v>31</v>
      </c>
      <c r="B35" s="17" t="s">
        <v>98</v>
      </c>
      <c r="C35" s="19" t="s">
        <v>99</v>
      </c>
      <c r="D35" s="2" t="s">
        <v>12</v>
      </c>
      <c r="E35" s="7">
        <v>35803</v>
      </c>
      <c r="F35" s="2" t="s">
        <v>14</v>
      </c>
      <c r="G35" s="8" t="s">
        <v>16</v>
      </c>
      <c r="H35" s="26">
        <v>7000000</v>
      </c>
    </row>
    <row r="36" spans="1:8" ht="20.149999999999999" customHeight="1" x14ac:dyDescent="0.35">
      <c r="A36" s="4">
        <v>32</v>
      </c>
      <c r="B36" s="17" t="s">
        <v>100</v>
      </c>
      <c r="C36" s="19" t="s">
        <v>101</v>
      </c>
      <c r="D36" s="2" t="s">
        <v>12</v>
      </c>
      <c r="E36" s="7">
        <v>35804</v>
      </c>
      <c r="F36" s="2" t="s">
        <v>14</v>
      </c>
      <c r="G36" s="8" t="s">
        <v>17</v>
      </c>
      <c r="H36" s="26">
        <v>7000000</v>
      </c>
    </row>
    <row r="37" spans="1:8" ht="20.149999999999999" customHeight="1" x14ac:dyDescent="0.35">
      <c r="A37" s="4">
        <v>33</v>
      </c>
      <c r="B37" s="17" t="s">
        <v>102</v>
      </c>
      <c r="C37" s="19" t="s">
        <v>103</v>
      </c>
      <c r="D37" s="2" t="s">
        <v>12</v>
      </c>
      <c r="E37" s="7">
        <v>35805</v>
      </c>
      <c r="F37" s="2" t="s">
        <v>14</v>
      </c>
      <c r="G37" s="8" t="s">
        <v>18</v>
      </c>
      <c r="H37" s="26">
        <v>7000000</v>
      </c>
    </row>
    <row r="38" spans="1:8" ht="20.149999999999999" customHeight="1" x14ac:dyDescent="0.35">
      <c r="A38" s="4">
        <v>34</v>
      </c>
      <c r="B38" s="17" t="s">
        <v>104</v>
      </c>
      <c r="C38" s="19" t="s">
        <v>105</v>
      </c>
      <c r="D38" s="2" t="s">
        <v>12</v>
      </c>
      <c r="E38" s="7">
        <v>35806</v>
      </c>
      <c r="F38" s="2" t="s">
        <v>14</v>
      </c>
      <c r="G38" s="8" t="s">
        <v>15</v>
      </c>
      <c r="H38" s="26">
        <v>7000000</v>
      </c>
    </row>
    <row r="39" spans="1:8" ht="20.149999999999999" customHeight="1" x14ac:dyDescent="0.35">
      <c r="A39" s="4">
        <v>35</v>
      </c>
      <c r="B39" s="17" t="s">
        <v>106</v>
      </c>
      <c r="C39" s="19" t="s">
        <v>124</v>
      </c>
      <c r="D39" s="2" t="s">
        <v>13</v>
      </c>
      <c r="E39" s="7">
        <v>35807</v>
      </c>
      <c r="F39" s="2" t="s">
        <v>14</v>
      </c>
      <c r="G39" s="8" t="s">
        <v>16</v>
      </c>
      <c r="H39" s="26">
        <v>7000000</v>
      </c>
    </row>
    <row r="40" spans="1:8" ht="20.149999999999999" customHeight="1" x14ac:dyDescent="0.35">
      <c r="A40" s="4">
        <v>36</v>
      </c>
      <c r="B40" s="17" t="s">
        <v>107</v>
      </c>
      <c r="C40" s="19" t="s">
        <v>122</v>
      </c>
      <c r="D40" s="2" t="s">
        <v>12</v>
      </c>
      <c r="E40" s="7">
        <v>35808</v>
      </c>
      <c r="F40" s="2" t="s">
        <v>14</v>
      </c>
      <c r="G40" s="8" t="s">
        <v>17</v>
      </c>
      <c r="H40" s="26">
        <v>7000000</v>
      </c>
    </row>
    <row r="41" spans="1:8" ht="20.149999999999999" customHeight="1" x14ac:dyDescent="0.35">
      <c r="A41" s="4">
        <v>37</v>
      </c>
      <c r="B41" s="17" t="s">
        <v>108</v>
      </c>
      <c r="C41" s="19" t="s">
        <v>109</v>
      </c>
      <c r="D41" s="2" t="s">
        <v>13</v>
      </c>
      <c r="E41" s="7">
        <v>35809</v>
      </c>
      <c r="F41" s="2" t="s">
        <v>14</v>
      </c>
      <c r="G41" s="8" t="s">
        <v>18</v>
      </c>
      <c r="H41" s="26">
        <v>7000000</v>
      </c>
    </row>
    <row r="42" spans="1:8" ht="20.149999999999999" customHeight="1" x14ac:dyDescent="0.35">
      <c r="A42" s="4">
        <v>38</v>
      </c>
      <c r="B42" s="17" t="s">
        <v>110</v>
      </c>
      <c r="C42" s="19" t="s">
        <v>111</v>
      </c>
      <c r="D42" s="2" t="s">
        <v>12</v>
      </c>
      <c r="E42" s="7">
        <v>35810</v>
      </c>
      <c r="F42" s="2" t="s">
        <v>14</v>
      </c>
      <c r="G42" s="8" t="s">
        <v>18</v>
      </c>
      <c r="H42" s="26">
        <v>7000000</v>
      </c>
    </row>
    <row r="43" spans="1:8" ht="20.149999999999999" customHeight="1" x14ac:dyDescent="0.35">
      <c r="A43" s="4">
        <v>39</v>
      </c>
      <c r="B43" s="17" t="s">
        <v>112</v>
      </c>
      <c r="C43" s="19" t="s">
        <v>123</v>
      </c>
      <c r="D43" s="2" t="s">
        <v>13</v>
      </c>
      <c r="E43" s="7">
        <v>35811</v>
      </c>
      <c r="F43" s="2" t="s">
        <v>14</v>
      </c>
      <c r="G43" s="8" t="s">
        <v>15</v>
      </c>
      <c r="H43" s="26">
        <v>7000000</v>
      </c>
    </row>
    <row r="44" spans="1:8" ht="20.149999999999999" customHeight="1" x14ac:dyDescent="0.35">
      <c r="A44" s="4">
        <v>40</v>
      </c>
      <c r="B44" s="17" t="s">
        <v>113</v>
      </c>
      <c r="C44" s="19" t="s">
        <v>120</v>
      </c>
      <c r="D44" s="2" t="s">
        <v>12</v>
      </c>
      <c r="E44" s="7">
        <v>35812</v>
      </c>
      <c r="F44" s="2" t="s">
        <v>14</v>
      </c>
      <c r="G44" s="8" t="s">
        <v>16</v>
      </c>
      <c r="H44" s="26">
        <v>7000000</v>
      </c>
    </row>
  </sheetData>
  <dataValidations count="1">
    <dataValidation type="list" allowBlank="1" showInputMessage="1" showErrorMessage="1" sqref="D5:D44">
      <formula1>"Nam,Nữ"</formula1>
    </dataValidation>
  </dataValidations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4" topLeftCell="A31" activePane="bottomLeft" state="frozen"/>
      <selection pane="bottomLeft" activeCell="L5" sqref="L5:L40"/>
    </sheetView>
  </sheetViews>
  <sheetFormatPr defaultColWidth="9.1640625" defaultRowHeight="14" x14ac:dyDescent="0.3"/>
  <cols>
    <col min="1" max="1" width="5.83203125" style="3" customWidth="1"/>
    <col min="2" max="2" width="9.1640625" style="1"/>
    <col min="3" max="3" width="18.75" style="1" customWidth="1"/>
    <col min="4" max="4" width="9.4140625" style="1" customWidth="1"/>
    <col min="5" max="5" width="10" style="1" bestFit="1" customWidth="1"/>
    <col min="6" max="16384" width="9.1640625" style="1"/>
  </cols>
  <sheetData>
    <row r="1" spans="1:14" x14ac:dyDescent="0.3">
      <c r="A1" s="5" t="s">
        <v>0</v>
      </c>
    </row>
    <row r="2" spans="1:14" x14ac:dyDescent="0.3">
      <c r="A2" s="5" t="s">
        <v>1</v>
      </c>
      <c r="G2" s="6" t="s">
        <v>21</v>
      </c>
    </row>
    <row r="4" spans="1:14" s="6" customFormat="1" ht="22" customHeight="1" x14ac:dyDescent="0.3">
      <c r="A4" s="9" t="s">
        <v>4</v>
      </c>
      <c r="B4" s="9" t="s">
        <v>11</v>
      </c>
      <c r="C4" s="9" t="s">
        <v>5</v>
      </c>
      <c r="D4" s="9" t="s">
        <v>6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27" t="s">
        <v>137</v>
      </c>
      <c r="K4" s="27" t="s">
        <v>139</v>
      </c>
      <c r="L4" s="27" t="s">
        <v>142</v>
      </c>
      <c r="M4" s="27" t="s">
        <v>140</v>
      </c>
      <c r="N4" s="27" t="s">
        <v>138</v>
      </c>
    </row>
    <row r="5" spans="1:14" ht="22" customHeight="1" x14ac:dyDescent="0.3">
      <c r="A5" s="21">
        <v>1</v>
      </c>
      <c r="B5" s="22" t="str">
        <f>'Danh sach'!B5</f>
        <v>PH08016</v>
      </c>
      <c r="C5" s="22" t="str">
        <f>'Danh sach'!C5</f>
        <v>Hoàng Xuân Khánh</v>
      </c>
      <c r="D5" s="22" t="str">
        <f>'Danh sach'!D5</f>
        <v>Nam</v>
      </c>
      <c r="E5" s="2">
        <v>8.5</v>
      </c>
      <c r="F5" s="2">
        <v>6</v>
      </c>
      <c r="G5" s="2">
        <v>9</v>
      </c>
      <c r="H5" s="2">
        <v>9</v>
      </c>
      <c r="I5" s="2">
        <v>8</v>
      </c>
      <c r="J5" s="2">
        <f>AVERAGE(E5:I5)</f>
        <v>8.1</v>
      </c>
      <c r="K5" s="4">
        <f>RANK(J5,J5:J40)</f>
        <v>1</v>
      </c>
      <c r="L5" s="4" t="str">
        <f>IF(J5&gt;=8,"Giỏi",IF(J5&gt;=7,"Khá",IF(J5&gt;=5,"Trung bình",IF(J5&gt;=3,"Yếu","Kém"))))</f>
        <v>Giỏi</v>
      </c>
      <c r="M5" s="4" t="s">
        <v>28</v>
      </c>
      <c r="N5" s="4" t="str">
        <f>IF(AND(L5="Giỏi",M5="Tốt"),"có học bổng","")</f>
        <v>có học bổng</v>
      </c>
    </row>
    <row r="6" spans="1:14" ht="22" customHeight="1" x14ac:dyDescent="0.3">
      <c r="A6" s="21">
        <v>2</v>
      </c>
      <c r="B6" s="22" t="str">
        <f>'Danh sach'!B6</f>
        <v>PS08020</v>
      </c>
      <c r="C6" s="22" t="str">
        <f>'Danh sach'!C6</f>
        <v>Lê Huy Công</v>
      </c>
      <c r="D6" s="22" t="str">
        <f>'Danh sach'!D6</f>
        <v>Nam</v>
      </c>
      <c r="E6" s="2">
        <v>7</v>
      </c>
      <c r="F6" s="2">
        <v>8</v>
      </c>
      <c r="G6" s="2">
        <v>8</v>
      </c>
      <c r="H6" s="2">
        <v>8</v>
      </c>
      <c r="I6" s="2">
        <v>8</v>
      </c>
      <c r="J6" s="2">
        <f t="shared" ref="J6:J40" si="0">AVERAGE(E6:I6)</f>
        <v>7.8</v>
      </c>
      <c r="K6" s="4">
        <f t="shared" ref="K6:K40" si="1">RANK(J6,J6:J41)</f>
        <v>12</v>
      </c>
      <c r="L6" s="4" t="str">
        <f t="shared" ref="L6:L40" si="2">IF(J6&gt;=8,"Giỏi",IF(J6&gt;=7,"Khá",IF(J6&gt;=5,"Trung bình",IF(J6&gt;=3,"Yếu","Kém"))))</f>
        <v>Khá</v>
      </c>
      <c r="M6" s="4" t="s">
        <v>29</v>
      </c>
      <c r="N6" s="4" t="str">
        <f t="shared" ref="N6:N40" si="3">IF(AND(L6="Giỏi",M6="Tốt"),"có học bổng","")</f>
        <v/>
      </c>
    </row>
    <row r="7" spans="1:14" ht="22" customHeight="1" x14ac:dyDescent="0.3">
      <c r="A7" s="21">
        <v>3</v>
      </c>
      <c r="B7" s="22" t="str">
        <f>'Danh sach'!B7</f>
        <v>PD08028</v>
      </c>
      <c r="C7" s="22" t="str">
        <f>'Danh sach'!C7</f>
        <v>Phạm Mạnh Tân</v>
      </c>
      <c r="D7" s="22" t="str">
        <f>'Danh sach'!D7</f>
        <v>Nam</v>
      </c>
      <c r="E7" s="2">
        <v>8.4</v>
      </c>
      <c r="F7" s="2">
        <v>8</v>
      </c>
      <c r="G7" s="2">
        <v>8</v>
      </c>
      <c r="H7" s="2">
        <v>8</v>
      </c>
      <c r="I7" s="2">
        <v>8</v>
      </c>
      <c r="J7" s="2">
        <f t="shared" si="0"/>
        <v>8.08</v>
      </c>
      <c r="K7" s="4">
        <f t="shared" si="1"/>
        <v>6</v>
      </c>
      <c r="L7" s="4" t="str">
        <f t="shared" si="2"/>
        <v>Giỏi</v>
      </c>
      <c r="M7" s="4" t="s">
        <v>28</v>
      </c>
      <c r="N7" s="4" t="str">
        <f t="shared" si="3"/>
        <v>có học bổng</v>
      </c>
    </row>
    <row r="8" spans="1:14" ht="22" customHeight="1" x14ac:dyDescent="0.3">
      <c r="A8" s="21">
        <v>4</v>
      </c>
      <c r="B8" s="22" t="str">
        <f>'Danh sach'!B8</f>
        <v>PQ08029</v>
      </c>
      <c r="C8" s="22" t="str">
        <f>'Danh sach'!C8</f>
        <v>Sằm Thanh Hiếu</v>
      </c>
      <c r="D8" s="22" t="str">
        <f>'Danh sach'!D8</f>
        <v>Nam</v>
      </c>
      <c r="E8" s="2">
        <v>7</v>
      </c>
      <c r="F8" s="2">
        <v>5.5</v>
      </c>
      <c r="G8" s="2">
        <v>7</v>
      </c>
      <c r="H8" s="2">
        <v>7</v>
      </c>
      <c r="I8" s="2">
        <v>8</v>
      </c>
      <c r="J8" s="2">
        <f t="shared" si="0"/>
        <v>6.9</v>
      </c>
      <c r="K8" s="4">
        <f t="shared" si="1"/>
        <v>22</v>
      </c>
      <c r="L8" s="4" t="str">
        <f t="shared" si="2"/>
        <v>Trung bình</v>
      </c>
      <c r="M8" s="4" t="s">
        <v>28</v>
      </c>
      <c r="N8" s="4" t="str">
        <f t="shared" si="3"/>
        <v/>
      </c>
    </row>
    <row r="9" spans="1:14" ht="22" customHeight="1" x14ac:dyDescent="0.3">
      <c r="A9" s="21">
        <v>5</v>
      </c>
      <c r="B9" s="22" t="str">
        <f>'Danh sach'!B9</f>
        <v>PA08044</v>
      </c>
      <c r="C9" s="22" t="str">
        <f>'Danh sach'!C9</f>
        <v>Ngô Đức Việt</v>
      </c>
      <c r="D9" s="22" t="str">
        <f>'Danh sach'!D9</f>
        <v>Nữ</v>
      </c>
      <c r="E9" s="2">
        <v>7</v>
      </c>
      <c r="F9" s="2">
        <v>7.5</v>
      </c>
      <c r="G9" s="2">
        <v>7.5</v>
      </c>
      <c r="H9" s="2">
        <v>6</v>
      </c>
      <c r="I9" s="2">
        <v>8</v>
      </c>
      <c r="J9" s="2">
        <f t="shared" si="0"/>
        <v>7.2</v>
      </c>
      <c r="K9" s="4">
        <f t="shared" si="1"/>
        <v>16</v>
      </c>
      <c r="L9" s="4" t="str">
        <f t="shared" si="2"/>
        <v>Khá</v>
      </c>
      <c r="M9" s="4" t="s">
        <v>29</v>
      </c>
      <c r="N9" s="4" t="str">
        <f t="shared" si="3"/>
        <v/>
      </c>
    </row>
    <row r="10" spans="1:14" ht="22" customHeight="1" x14ac:dyDescent="0.3">
      <c r="A10" s="21">
        <v>6</v>
      </c>
      <c r="B10" s="22" t="str">
        <f>'Danh sach'!B10</f>
        <v>PH08046</v>
      </c>
      <c r="C10" s="22" t="str">
        <f>'Danh sach'!C10</f>
        <v>Lã Thế Toàn</v>
      </c>
      <c r="D10" s="22" t="str">
        <f>'Danh sach'!D10</f>
        <v>Nam</v>
      </c>
      <c r="E10" s="2">
        <v>3.7</v>
      </c>
      <c r="F10" s="2">
        <v>8</v>
      </c>
      <c r="G10" s="2">
        <v>8</v>
      </c>
      <c r="H10" s="2">
        <v>7</v>
      </c>
      <c r="I10" s="2">
        <v>7.5</v>
      </c>
      <c r="J10" s="2">
        <f t="shared" si="0"/>
        <v>6.8400000000000007</v>
      </c>
      <c r="K10" s="4">
        <f t="shared" si="1"/>
        <v>26</v>
      </c>
      <c r="L10" s="4" t="str">
        <f t="shared" si="2"/>
        <v>Trung bình</v>
      </c>
      <c r="M10" s="4" t="s">
        <v>28</v>
      </c>
      <c r="N10" s="4" t="str">
        <f t="shared" si="3"/>
        <v/>
      </c>
    </row>
    <row r="11" spans="1:14" ht="22" customHeight="1" x14ac:dyDescent="0.3">
      <c r="A11" s="21">
        <v>7</v>
      </c>
      <c r="B11" s="22" t="str">
        <f>'Danh sach'!B11</f>
        <v>PH08047</v>
      </c>
      <c r="C11" s="22" t="str">
        <f>'Danh sach'!C11</f>
        <v>Nguyễn Thành Vinh</v>
      </c>
      <c r="D11" s="22" t="str">
        <f>'Danh sach'!D11</f>
        <v>Nam</v>
      </c>
      <c r="E11" s="2">
        <v>8.5</v>
      </c>
      <c r="F11" s="2">
        <v>6</v>
      </c>
      <c r="G11" s="2">
        <v>9</v>
      </c>
      <c r="H11" s="2">
        <v>9</v>
      </c>
      <c r="I11" s="2">
        <v>8</v>
      </c>
      <c r="J11" s="2">
        <f t="shared" si="0"/>
        <v>8.1</v>
      </c>
      <c r="K11" s="4">
        <f t="shared" si="1"/>
        <v>1</v>
      </c>
      <c r="L11" s="4" t="str">
        <f t="shared" si="2"/>
        <v>Giỏi</v>
      </c>
      <c r="M11" s="4" t="s">
        <v>141</v>
      </c>
      <c r="N11" s="4" t="str">
        <f t="shared" si="3"/>
        <v/>
      </c>
    </row>
    <row r="12" spans="1:14" ht="22" customHeight="1" x14ac:dyDescent="0.3">
      <c r="A12" s="21">
        <v>8</v>
      </c>
      <c r="B12" s="22" t="str">
        <f>'Danh sach'!B12</f>
        <v>PH08067</v>
      </c>
      <c r="C12" s="22" t="str">
        <f>'Danh sach'!C12</f>
        <v>Nguyễn Đức Dương</v>
      </c>
      <c r="D12" s="22" t="str">
        <f>'Danh sach'!D12</f>
        <v>Nữ</v>
      </c>
      <c r="E12" s="2">
        <v>7</v>
      </c>
      <c r="F12" s="2">
        <v>8</v>
      </c>
      <c r="G12" s="2">
        <v>8</v>
      </c>
      <c r="H12" s="2">
        <v>8</v>
      </c>
      <c r="I12" s="2">
        <v>8</v>
      </c>
      <c r="J12" s="2">
        <f t="shared" si="0"/>
        <v>7.8</v>
      </c>
      <c r="K12" s="4">
        <f t="shared" si="1"/>
        <v>10</v>
      </c>
      <c r="L12" s="4" t="str">
        <f t="shared" si="2"/>
        <v>Khá</v>
      </c>
      <c r="M12" s="4" t="s">
        <v>28</v>
      </c>
      <c r="N12" s="4" t="str">
        <f t="shared" si="3"/>
        <v/>
      </c>
    </row>
    <row r="13" spans="1:14" ht="22" customHeight="1" x14ac:dyDescent="0.3">
      <c r="A13" s="21">
        <v>9</v>
      </c>
      <c r="B13" s="22" t="str">
        <f>'Danh sach'!B13</f>
        <v>PH08068</v>
      </c>
      <c r="C13" s="22" t="str">
        <f>'Danh sach'!C13</f>
        <v>Bùi Duy Hiếu</v>
      </c>
      <c r="D13" s="22" t="str">
        <f>'Danh sach'!D13</f>
        <v>Nam</v>
      </c>
      <c r="E13" s="2">
        <v>8.4</v>
      </c>
      <c r="F13" s="2">
        <v>8</v>
      </c>
      <c r="G13" s="2">
        <v>8</v>
      </c>
      <c r="H13" s="2">
        <v>8</v>
      </c>
      <c r="I13" s="2">
        <v>8</v>
      </c>
      <c r="J13" s="2">
        <f t="shared" si="0"/>
        <v>8.08</v>
      </c>
      <c r="K13" s="4">
        <f t="shared" si="1"/>
        <v>5</v>
      </c>
      <c r="L13" s="4" t="str">
        <f t="shared" si="2"/>
        <v>Giỏi</v>
      </c>
      <c r="M13" s="4" t="s">
        <v>28</v>
      </c>
      <c r="N13" s="4" t="str">
        <f t="shared" si="3"/>
        <v>có học bổng</v>
      </c>
    </row>
    <row r="14" spans="1:14" ht="22" customHeight="1" x14ac:dyDescent="0.3">
      <c r="A14" s="21">
        <v>10</v>
      </c>
      <c r="B14" s="22" t="str">
        <f>'Danh sach'!B14</f>
        <v>PH08069</v>
      </c>
      <c r="C14" s="22" t="str">
        <f>'Danh sach'!C14</f>
        <v>Nguyễn Tiến Đức</v>
      </c>
      <c r="D14" s="22" t="str">
        <f>'Danh sach'!D14</f>
        <v>Nam</v>
      </c>
      <c r="E14" s="2">
        <v>7</v>
      </c>
      <c r="F14" s="2">
        <v>5.5</v>
      </c>
      <c r="G14" s="2">
        <v>7</v>
      </c>
      <c r="H14" s="2">
        <v>7</v>
      </c>
      <c r="I14" s="2">
        <v>8</v>
      </c>
      <c r="J14" s="2">
        <f t="shared" si="0"/>
        <v>6.9</v>
      </c>
      <c r="K14" s="4">
        <f t="shared" si="1"/>
        <v>18</v>
      </c>
      <c r="L14" s="4" t="str">
        <f t="shared" si="2"/>
        <v>Trung bình</v>
      </c>
      <c r="M14" s="4" t="s">
        <v>29</v>
      </c>
      <c r="N14" s="4" t="str">
        <f t="shared" si="3"/>
        <v/>
      </c>
    </row>
    <row r="15" spans="1:14" ht="22" customHeight="1" x14ac:dyDescent="0.3">
      <c r="A15" s="21">
        <v>11</v>
      </c>
      <c r="B15" s="22" t="str">
        <f>'Danh sach'!B15</f>
        <v>PH08078</v>
      </c>
      <c r="C15" s="22" t="str">
        <f>'Danh sach'!C15</f>
        <v>Phạm Hùng Cường</v>
      </c>
      <c r="D15" s="22" t="str">
        <f>'Danh sach'!D15</f>
        <v>Nam</v>
      </c>
      <c r="E15" s="2">
        <v>7</v>
      </c>
      <c r="F15" s="2">
        <v>7.5</v>
      </c>
      <c r="G15" s="2">
        <v>7.5</v>
      </c>
      <c r="H15" s="2">
        <v>6</v>
      </c>
      <c r="I15" s="2">
        <v>8</v>
      </c>
      <c r="J15" s="2">
        <f t="shared" si="0"/>
        <v>7.2</v>
      </c>
      <c r="K15" s="4">
        <f t="shared" si="1"/>
        <v>13</v>
      </c>
      <c r="L15" s="4" t="str">
        <f t="shared" si="2"/>
        <v>Khá</v>
      </c>
      <c r="M15" s="4" t="s">
        <v>28</v>
      </c>
      <c r="N15" s="4" t="str">
        <f t="shared" si="3"/>
        <v/>
      </c>
    </row>
    <row r="16" spans="1:14" ht="22" customHeight="1" x14ac:dyDescent="0.3">
      <c r="A16" s="21">
        <v>12</v>
      </c>
      <c r="B16" s="22" t="str">
        <f>'Danh sach'!B16</f>
        <v>PH08083</v>
      </c>
      <c r="C16" s="22" t="str">
        <f>'Danh sach'!C16</f>
        <v>Nguyễn Đình Đạt</v>
      </c>
      <c r="D16" s="22" t="str">
        <f>'Danh sach'!D16</f>
        <v>Nam</v>
      </c>
      <c r="E16" s="2">
        <v>3.7</v>
      </c>
      <c r="F16" s="2">
        <v>8</v>
      </c>
      <c r="G16" s="2">
        <v>8</v>
      </c>
      <c r="H16" s="2">
        <v>7</v>
      </c>
      <c r="I16" s="2">
        <v>7.5</v>
      </c>
      <c r="J16" s="2">
        <f t="shared" si="0"/>
        <v>6.8400000000000007</v>
      </c>
      <c r="K16" s="4">
        <f t="shared" si="1"/>
        <v>21</v>
      </c>
      <c r="L16" s="4" t="str">
        <f t="shared" si="2"/>
        <v>Trung bình</v>
      </c>
      <c r="M16" s="4" t="s">
        <v>28</v>
      </c>
      <c r="N16" s="4" t="str">
        <f t="shared" si="3"/>
        <v/>
      </c>
    </row>
    <row r="17" spans="1:14" ht="22" customHeight="1" x14ac:dyDescent="0.3">
      <c r="A17" s="21">
        <v>13</v>
      </c>
      <c r="B17" s="22" t="str">
        <f>'Danh sach'!B17</f>
        <v>PH08084</v>
      </c>
      <c r="C17" s="22" t="str">
        <f>'Danh sach'!C17</f>
        <v>Nguyễn Thanh Phong</v>
      </c>
      <c r="D17" s="22" t="str">
        <f>'Danh sach'!D17</f>
        <v>Nam</v>
      </c>
      <c r="E17" s="2">
        <v>8.5</v>
      </c>
      <c r="F17" s="2">
        <v>6</v>
      </c>
      <c r="G17" s="2">
        <v>9</v>
      </c>
      <c r="H17" s="2">
        <v>9</v>
      </c>
      <c r="I17" s="2">
        <v>8</v>
      </c>
      <c r="J17" s="2">
        <f t="shared" si="0"/>
        <v>8.1</v>
      </c>
      <c r="K17" s="4">
        <f t="shared" si="1"/>
        <v>1</v>
      </c>
      <c r="L17" s="4" t="str">
        <f t="shared" si="2"/>
        <v>Giỏi</v>
      </c>
      <c r="M17" s="4" t="s">
        <v>28</v>
      </c>
      <c r="N17" s="4" t="str">
        <f t="shared" si="3"/>
        <v>có học bổng</v>
      </c>
    </row>
    <row r="18" spans="1:14" ht="22" customHeight="1" x14ac:dyDescent="0.3">
      <c r="A18" s="21">
        <v>14</v>
      </c>
      <c r="B18" s="22" t="str">
        <f>'Danh sach'!B18</f>
        <v>PH08089</v>
      </c>
      <c r="C18" s="22" t="str">
        <f>'Danh sach'!C18</f>
        <v>Lê Xuân Nam</v>
      </c>
      <c r="D18" s="22" t="str">
        <f>'Danh sach'!D18</f>
        <v>Nam</v>
      </c>
      <c r="E18" s="2">
        <v>7</v>
      </c>
      <c r="F18" s="2">
        <v>8</v>
      </c>
      <c r="G18" s="2">
        <v>8</v>
      </c>
      <c r="H18" s="2">
        <v>8</v>
      </c>
      <c r="I18" s="2">
        <v>8</v>
      </c>
      <c r="J18" s="2">
        <f t="shared" si="0"/>
        <v>7.8</v>
      </c>
      <c r="K18" s="4">
        <f t="shared" si="1"/>
        <v>8</v>
      </c>
      <c r="L18" s="4" t="str">
        <f t="shared" si="2"/>
        <v>Khá</v>
      </c>
      <c r="M18" s="4" t="s">
        <v>28</v>
      </c>
      <c r="N18" s="4" t="str">
        <f t="shared" si="3"/>
        <v/>
      </c>
    </row>
    <row r="19" spans="1:14" ht="22" customHeight="1" x14ac:dyDescent="0.3">
      <c r="A19" s="21">
        <v>15</v>
      </c>
      <c r="B19" s="22" t="str">
        <f>'Danh sach'!B19</f>
        <v>PH08091</v>
      </c>
      <c r="C19" s="22" t="str">
        <f>'Danh sach'!C19</f>
        <v>Nguyễn Thành Nam</v>
      </c>
      <c r="D19" s="22" t="str">
        <f>'Danh sach'!D19</f>
        <v>Nam</v>
      </c>
      <c r="E19" s="2">
        <v>8.4</v>
      </c>
      <c r="F19" s="2">
        <v>8</v>
      </c>
      <c r="G19" s="2">
        <v>8</v>
      </c>
      <c r="H19" s="2">
        <v>8</v>
      </c>
      <c r="I19" s="2">
        <v>8</v>
      </c>
      <c r="J19" s="2">
        <f t="shared" si="0"/>
        <v>8.08</v>
      </c>
      <c r="K19" s="4">
        <f t="shared" si="1"/>
        <v>4</v>
      </c>
      <c r="L19" s="4" t="str">
        <f t="shared" si="2"/>
        <v>Giỏi</v>
      </c>
      <c r="M19" s="4" t="s">
        <v>28</v>
      </c>
      <c r="N19" s="4" t="str">
        <f t="shared" si="3"/>
        <v>có học bổng</v>
      </c>
    </row>
    <row r="20" spans="1:14" ht="22" customHeight="1" x14ac:dyDescent="0.3">
      <c r="A20" s="21">
        <v>16</v>
      </c>
      <c r="B20" s="22" t="str">
        <f>'Danh sach'!B20</f>
        <v>PH08097</v>
      </c>
      <c r="C20" s="22" t="str">
        <f>'Danh sach'!C20</f>
        <v>Vũ Thế Hùng</v>
      </c>
      <c r="D20" s="22" t="str">
        <f>'Danh sach'!D20</f>
        <v>Nam</v>
      </c>
      <c r="E20" s="2">
        <v>7</v>
      </c>
      <c r="F20" s="2">
        <v>5.5</v>
      </c>
      <c r="G20" s="2">
        <v>7</v>
      </c>
      <c r="H20" s="2">
        <v>7</v>
      </c>
      <c r="I20" s="2">
        <v>8</v>
      </c>
      <c r="J20" s="2">
        <f t="shared" si="0"/>
        <v>6.9</v>
      </c>
      <c r="K20" s="4">
        <f t="shared" si="1"/>
        <v>14</v>
      </c>
      <c r="L20" s="4" t="str">
        <f t="shared" si="2"/>
        <v>Trung bình</v>
      </c>
      <c r="M20" s="4" t="s">
        <v>28</v>
      </c>
      <c r="N20" s="4" t="str">
        <f t="shared" si="3"/>
        <v/>
      </c>
    </row>
    <row r="21" spans="1:14" ht="22" customHeight="1" x14ac:dyDescent="0.3">
      <c r="A21" s="21">
        <v>17</v>
      </c>
      <c r="B21" s="22" t="str">
        <f>'Danh sach'!B21</f>
        <v>PH08110</v>
      </c>
      <c r="C21" s="22" t="str">
        <f>'Danh sach'!C21</f>
        <v>Phạm Thành Phát</v>
      </c>
      <c r="D21" s="22" t="str">
        <f>'Danh sach'!D21</f>
        <v>Nam</v>
      </c>
      <c r="E21" s="2">
        <v>7</v>
      </c>
      <c r="F21" s="2">
        <v>7.5</v>
      </c>
      <c r="G21" s="2">
        <v>7.5</v>
      </c>
      <c r="H21" s="2">
        <v>6</v>
      </c>
      <c r="I21" s="2">
        <v>8</v>
      </c>
      <c r="J21" s="2">
        <f t="shared" si="0"/>
        <v>7.2</v>
      </c>
      <c r="K21" s="4">
        <f t="shared" si="1"/>
        <v>10</v>
      </c>
      <c r="L21" s="4" t="str">
        <f t="shared" si="2"/>
        <v>Khá</v>
      </c>
      <c r="M21" s="4" t="s">
        <v>28</v>
      </c>
      <c r="N21" s="4" t="str">
        <f t="shared" si="3"/>
        <v/>
      </c>
    </row>
    <row r="22" spans="1:14" ht="22" customHeight="1" x14ac:dyDescent="0.3">
      <c r="A22" s="21">
        <v>18</v>
      </c>
      <c r="B22" s="22" t="str">
        <f>'Danh sach'!B22</f>
        <v>PH08115</v>
      </c>
      <c r="C22" s="22" t="str">
        <f>'Danh sach'!C22</f>
        <v>Nguyễn Trung Kiên</v>
      </c>
      <c r="D22" s="22" t="str">
        <f>'Danh sach'!D22</f>
        <v>Nam</v>
      </c>
      <c r="E22" s="2">
        <v>3.7</v>
      </c>
      <c r="F22" s="2">
        <v>8</v>
      </c>
      <c r="G22" s="2">
        <v>8</v>
      </c>
      <c r="H22" s="2">
        <v>7</v>
      </c>
      <c r="I22" s="2">
        <v>7.5</v>
      </c>
      <c r="J22" s="2">
        <f t="shared" si="0"/>
        <v>6.8400000000000007</v>
      </c>
      <c r="K22" s="4">
        <f t="shared" si="1"/>
        <v>16</v>
      </c>
      <c r="L22" s="4" t="str">
        <f t="shared" si="2"/>
        <v>Trung bình</v>
      </c>
      <c r="M22" s="4" t="s">
        <v>28</v>
      </c>
      <c r="N22" s="4" t="str">
        <f t="shared" si="3"/>
        <v/>
      </c>
    </row>
    <row r="23" spans="1:14" ht="22" customHeight="1" x14ac:dyDescent="0.3">
      <c r="A23" s="21">
        <v>19</v>
      </c>
      <c r="B23" s="22" t="str">
        <f>'Danh sach'!B23</f>
        <v>PH08117</v>
      </c>
      <c r="C23" s="22" t="str">
        <f>'Danh sach'!C23</f>
        <v>Trần Quốc Khánh</v>
      </c>
      <c r="D23" s="22" t="str">
        <f>'Danh sach'!D23</f>
        <v>Nam</v>
      </c>
      <c r="E23" s="2">
        <v>8.5</v>
      </c>
      <c r="F23" s="2">
        <v>6</v>
      </c>
      <c r="G23" s="2">
        <v>9</v>
      </c>
      <c r="H23" s="2">
        <v>9</v>
      </c>
      <c r="I23" s="2">
        <v>8</v>
      </c>
      <c r="J23" s="2">
        <f t="shared" si="0"/>
        <v>8.1</v>
      </c>
      <c r="K23" s="4">
        <f t="shared" si="1"/>
        <v>1</v>
      </c>
      <c r="L23" s="4" t="str">
        <f t="shared" si="2"/>
        <v>Giỏi</v>
      </c>
      <c r="M23" s="4" t="s">
        <v>28</v>
      </c>
      <c r="N23" s="4" t="str">
        <f t="shared" si="3"/>
        <v>có học bổng</v>
      </c>
    </row>
    <row r="24" spans="1:14" ht="22" customHeight="1" x14ac:dyDescent="0.3">
      <c r="A24" s="21">
        <v>20</v>
      </c>
      <c r="B24" s="22" t="str">
        <f>'Danh sach'!B24</f>
        <v>PH08118</v>
      </c>
      <c r="C24" s="22" t="str">
        <f>'Danh sach'!C24</f>
        <v>Nguyễn Tài Chí</v>
      </c>
      <c r="D24" s="22" t="str">
        <f>'Danh sach'!D24</f>
        <v>Nam</v>
      </c>
      <c r="E24" s="2">
        <v>7</v>
      </c>
      <c r="F24" s="2">
        <v>8</v>
      </c>
      <c r="G24" s="2">
        <v>8</v>
      </c>
      <c r="H24" s="2">
        <v>8</v>
      </c>
      <c r="I24" s="2">
        <v>8</v>
      </c>
      <c r="J24" s="2">
        <f t="shared" si="0"/>
        <v>7.8</v>
      </c>
      <c r="K24" s="4">
        <f t="shared" si="1"/>
        <v>6</v>
      </c>
      <c r="L24" s="4" t="str">
        <f t="shared" si="2"/>
        <v>Khá</v>
      </c>
      <c r="M24" s="4" t="s">
        <v>28</v>
      </c>
      <c r="N24" s="4" t="str">
        <f t="shared" si="3"/>
        <v/>
      </c>
    </row>
    <row r="25" spans="1:14" ht="22" customHeight="1" x14ac:dyDescent="0.3">
      <c r="A25" s="21">
        <v>21</v>
      </c>
      <c r="B25" s="22" t="str">
        <f>'Danh sach'!B25</f>
        <v>PH08119</v>
      </c>
      <c r="C25" s="22" t="str">
        <f>'Danh sach'!C25</f>
        <v>Trần Đình Thịnh</v>
      </c>
      <c r="D25" s="22" t="str">
        <f>'Danh sach'!D25</f>
        <v>Nam</v>
      </c>
      <c r="E25" s="2">
        <v>8.4</v>
      </c>
      <c r="F25" s="2">
        <v>8</v>
      </c>
      <c r="G25" s="2">
        <v>8</v>
      </c>
      <c r="H25" s="2">
        <v>8</v>
      </c>
      <c r="I25" s="2">
        <v>8</v>
      </c>
      <c r="J25" s="2">
        <f t="shared" si="0"/>
        <v>8.08</v>
      </c>
      <c r="K25" s="4">
        <f t="shared" si="1"/>
        <v>3</v>
      </c>
      <c r="L25" s="4" t="str">
        <f t="shared" si="2"/>
        <v>Giỏi</v>
      </c>
      <c r="M25" s="4" t="s">
        <v>28</v>
      </c>
      <c r="N25" s="4" t="str">
        <f t="shared" si="3"/>
        <v>có học bổng</v>
      </c>
    </row>
    <row r="26" spans="1:14" ht="22" customHeight="1" x14ac:dyDescent="0.3">
      <c r="A26" s="21">
        <v>22</v>
      </c>
      <c r="B26" s="22" t="str">
        <f>'Danh sach'!B26</f>
        <v>PH08131</v>
      </c>
      <c r="C26" s="22" t="str">
        <f>'Danh sach'!C26</f>
        <v>Lê Văn Hiệu</v>
      </c>
      <c r="D26" s="22" t="str">
        <f>'Danh sach'!D26</f>
        <v>Nam</v>
      </c>
      <c r="E26" s="2">
        <v>7</v>
      </c>
      <c r="F26" s="2">
        <v>5.5</v>
      </c>
      <c r="G26" s="2">
        <v>7</v>
      </c>
      <c r="H26" s="2">
        <v>7</v>
      </c>
      <c r="I26" s="2">
        <v>8</v>
      </c>
      <c r="J26" s="2">
        <f t="shared" si="0"/>
        <v>6.9</v>
      </c>
      <c r="K26" s="4">
        <f t="shared" si="1"/>
        <v>10</v>
      </c>
      <c r="L26" s="4" t="str">
        <f t="shared" si="2"/>
        <v>Trung bình</v>
      </c>
      <c r="M26" s="4" t="s">
        <v>28</v>
      </c>
      <c r="N26" s="4" t="str">
        <f t="shared" si="3"/>
        <v/>
      </c>
    </row>
    <row r="27" spans="1:14" ht="22" customHeight="1" x14ac:dyDescent="0.3">
      <c r="A27" s="21">
        <v>23</v>
      </c>
      <c r="B27" s="22" t="str">
        <f>'Danh sach'!B27</f>
        <v>PH08147</v>
      </c>
      <c r="C27" s="22" t="str">
        <f>'Danh sach'!C27</f>
        <v>Nguyễn Đức Thái</v>
      </c>
      <c r="D27" s="22" t="str">
        <f>'Danh sach'!D27</f>
        <v>Nam</v>
      </c>
      <c r="E27" s="2">
        <v>7</v>
      </c>
      <c r="F27" s="2">
        <v>7.5</v>
      </c>
      <c r="G27" s="2">
        <v>7.5</v>
      </c>
      <c r="H27" s="2">
        <v>6</v>
      </c>
      <c r="I27" s="2">
        <v>8</v>
      </c>
      <c r="J27" s="2">
        <f t="shared" si="0"/>
        <v>7.2</v>
      </c>
      <c r="K27" s="4">
        <f t="shared" si="1"/>
        <v>7</v>
      </c>
      <c r="L27" s="4" t="str">
        <f t="shared" si="2"/>
        <v>Khá</v>
      </c>
      <c r="M27" s="4" t="s">
        <v>28</v>
      </c>
      <c r="N27" s="4" t="str">
        <f t="shared" si="3"/>
        <v/>
      </c>
    </row>
    <row r="28" spans="1:14" ht="22" customHeight="1" x14ac:dyDescent="0.3">
      <c r="A28" s="21">
        <v>24</v>
      </c>
      <c r="B28" s="22" t="str">
        <f>'Danh sach'!B28</f>
        <v>PH08151</v>
      </c>
      <c r="C28" s="22" t="str">
        <f>'Danh sach'!C28</f>
        <v>Lê Anh Đức</v>
      </c>
      <c r="D28" s="22" t="str">
        <f>'Danh sach'!D28</f>
        <v>Nam</v>
      </c>
      <c r="E28" s="2">
        <v>3.7</v>
      </c>
      <c r="F28" s="2">
        <v>8</v>
      </c>
      <c r="G28" s="2">
        <v>8</v>
      </c>
      <c r="H28" s="2">
        <v>7</v>
      </c>
      <c r="I28" s="2">
        <v>7.5</v>
      </c>
      <c r="J28" s="2">
        <f t="shared" si="0"/>
        <v>6.8400000000000007</v>
      </c>
      <c r="K28" s="4">
        <f t="shared" si="1"/>
        <v>11</v>
      </c>
      <c r="L28" s="4" t="str">
        <f t="shared" si="2"/>
        <v>Trung bình</v>
      </c>
      <c r="M28" s="4" t="s">
        <v>28</v>
      </c>
      <c r="N28" s="4" t="str">
        <f t="shared" si="3"/>
        <v/>
      </c>
    </row>
    <row r="29" spans="1:14" ht="22" customHeight="1" x14ac:dyDescent="0.3">
      <c r="A29" s="21">
        <v>25</v>
      </c>
      <c r="B29" s="22" t="str">
        <f>'Danh sach'!B29</f>
        <v>PH08166</v>
      </c>
      <c r="C29" s="22" t="str">
        <f>'Danh sach'!C29</f>
        <v>Phạm Tùng Linh</v>
      </c>
      <c r="D29" s="22" t="str">
        <f>'Danh sach'!D29</f>
        <v>Nam</v>
      </c>
      <c r="E29" s="2">
        <v>8.5</v>
      </c>
      <c r="F29" s="2">
        <v>6</v>
      </c>
      <c r="G29" s="2">
        <v>9</v>
      </c>
      <c r="H29" s="2">
        <v>9</v>
      </c>
      <c r="I29" s="2">
        <v>8</v>
      </c>
      <c r="J29" s="2">
        <f t="shared" si="0"/>
        <v>8.1</v>
      </c>
      <c r="K29" s="4">
        <f t="shared" si="1"/>
        <v>1</v>
      </c>
      <c r="L29" s="4" t="str">
        <f t="shared" si="2"/>
        <v>Giỏi</v>
      </c>
      <c r="M29" s="4" t="s">
        <v>28</v>
      </c>
      <c r="N29" s="4" t="str">
        <f t="shared" si="3"/>
        <v>có học bổng</v>
      </c>
    </row>
    <row r="30" spans="1:14" ht="22" customHeight="1" x14ac:dyDescent="0.3">
      <c r="A30" s="21">
        <v>26</v>
      </c>
      <c r="B30" s="22" t="str">
        <f>'Danh sach'!B30</f>
        <v>PH08173</v>
      </c>
      <c r="C30" s="22" t="str">
        <f>'Danh sach'!C30</f>
        <v>Lê Tài Đại</v>
      </c>
      <c r="D30" s="22" t="str">
        <f>'Danh sach'!D30</f>
        <v>Nam</v>
      </c>
      <c r="E30" s="2">
        <v>7</v>
      </c>
      <c r="F30" s="2">
        <v>8</v>
      </c>
      <c r="G30" s="2">
        <v>8</v>
      </c>
      <c r="H30" s="2">
        <v>8</v>
      </c>
      <c r="I30" s="2">
        <v>8</v>
      </c>
      <c r="J30" s="2">
        <f t="shared" si="0"/>
        <v>7.8</v>
      </c>
      <c r="K30" s="4">
        <f t="shared" si="1"/>
        <v>4</v>
      </c>
      <c r="L30" s="4" t="str">
        <f t="shared" si="2"/>
        <v>Khá</v>
      </c>
      <c r="M30" s="4" t="s">
        <v>28</v>
      </c>
      <c r="N30" s="4" t="str">
        <f t="shared" si="3"/>
        <v/>
      </c>
    </row>
    <row r="31" spans="1:14" ht="22" customHeight="1" x14ac:dyDescent="0.3">
      <c r="A31" s="21">
        <v>27</v>
      </c>
      <c r="B31" s="22" t="str">
        <f>'Danh sach'!B31</f>
        <v>PH08182</v>
      </c>
      <c r="C31" s="22" t="str">
        <f>'Danh sach'!C31</f>
        <v>Lê Trọng Thanh</v>
      </c>
      <c r="D31" s="22" t="str">
        <f>'Danh sach'!D31</f>
        <v>Nữ</v>
      </c>
      <c r="E31" s="2">
        <v>8.4</v>
      </c>
      <c r="F31" s="2">
        <v>8</v>
      </c>
      <c r="G31" s="2">
        <v>8</v>
      </c>
      <c r="H31" s="2">
        <v>8</v>
      </c>
      <c r="I31" s="2">
        <v>8</v>
      </c>
      <c r="J31" s="2">
        <f t="shared" si="0"/>
        <v>8.08</v>
      </c>
      <c r="K31" s="4">
        <f t="shared" si="1"/>
        <v>2</v>
      </c>
      <c r="L31" s="4" t="str">
        <f t="shared" si="2"/>
        <v>Giỏi</v>
      </c>
      <c r="M31" s="4" t="s">
        <v>28</v>
      </c>
      <c r="N31" s="4" t="str">
        <f t="shared" si="3"/>
        <v>có học bổng</v>
      </c>
    </row>
    <row r="32" spans="1:14" ht="22" customHeight="1" x14ac:dyDescent="0.3">
      <c r="A32" s="21">
        <v>28</v>
      </c>
      <c r="B32" s="22" t="str">
        <f>'Danh sach'!B32</f>
        <v>PH08186</v>
      </c>
      <c r="C32" s="22" t="str">
        <f>'Danh sach'!C32</f>
        <v>Đỗ Duy Thăng</v>
      </c>
      <c r="D32" s="22" t="str">
        <f>'Danh sach'!D32</f>
        <v>Nam</v>
      </c>
      <c r="E32" s="2">
        <v>7</v>
      </c>
      <c r="F32" s="2">
        <v>5.5</v>
      </c>
      <c r="G32" s="2">
        <v>7</v>
      </c>
      <c r="H32" s="2">
        <v>7</v>
      </c>
      <c r="I32" s="2">
        <v>8</v>
      </c>
      <c r="J32" s="2">
        <f t="shared" si="0"/>
        <v>6.9</v>
      </c>
      <c r="K32" s="4">
        <f t="shared" si="1"/>
        <v>6</v>
      </c>
      <c r="L32" s="4" t="str">
        <f t="shared" si="2"/>
        <v>Trung bình</v>
      </c>
      <c r="M32" s="4" t="s">
        <v>28</v>
      </c>
      <c r="N32" s="4" t="str">
        <f t="shared" si="3"/>
        <v/>
      </c>
    </row>
    <row r="33" spans="1:14" ht="22" customHeight="1" x14ac:dyDescent="0.3">
      <c r="A33" s="21">
        <v>29</v>
      </c>
      <c r="B33" s="22" t="str">
        <f>'Danh sach'!B33</f>
        <v>PH08192</v>
      </c>
      <c r="C33" s="22" t="str">
        <f>'Danh sach'!C33</f>
        <v>Trịnh Đắc Tuyên</v>
      </c>
      <c r="D33" s="22" t="str">
        <f>'Danh sach'!D33</f>
        <v>Nam</v>
      </c>
      <c r="E33" s="2">
        <v>7</v>
      </c>
      <c r="F33" s="2">
        <v>7.5</v>
      </c>
      <c r="G33" s="2">
        <v>7.5</v>
      </c>
      <c r="H33" s="2">
        <v>6</v>
      </c>
      <c r="I33" s="2">
        <v>8</v>
      </c>
      <c r="J33" s="2">
        <f t="shared" si="0"/>
        <v>7.2</v>
      </c>
      <c r="K33" s="4">
        <f t="shared" si="1"/>
        <v>4</v>
      </c>
      <c r="L33" s="4" t="str">
        <f t="shared" si="2"/>
        <v>Khá</v>
      </c>
      <c r="M33" s="4" t="s">
        <v>28</v>
      </c>
      <c r="N33" s="4" t="str">
        <f t="shared" si="3"/>
        <v/>
      </c>
    </row>
    <row r="34" spans="1:14" ht="22" customHeight="1" x14ac:dyDescent="0.3">
      <c r="A34" s="21">
        <v>30</v>
      </c>
      <c r="B34" s="22" t="str">
        <f>'Danh sach'!B34</f>
        <v>PH08209</v>
      </c>
      <c r="C34" s="22" t="str">
        <f>'Danh sach'!C34</f>
        <v>Phí Hữu Kiên</v>
      </c>
      <c r="D34" s="22" t="str">
        <f>'Danh sach'!D34</f>
        <v>Nam</v>
      </c>
      <c r="E34" s="2">
        <v>3.7</v>
      </c>
      <c r="F34" s="2">
        <v>8</v>
      </c>
      <c r="G34" s="2">
        <v>8</v>
      </c>
      <c r="H34" s="2">
        <v>7</v>
      </c>
      <c r="I34" s="2">
        <v>7.5</v>
      </c>
      <c r="J34" s="2">
        <f t="shared" si="0"/>
        <v>6.8400000000000007</v>
      </c>
      <c r="K34" s="4">
        <f t="shared" si="1"/>
        <v>6</v>
      </c>
      <c r="L34" s="4" t="str">
        <f t="shared" si="2"/>
        <v>Trung bình</v>
      </c>
      <c r="M34" s="4" t="s">
        <v>28</v>
      </c>
      <c r="N34" s="4" t="str">
        <f t="shared" si="3"/>
        <v/>
      </c>
    </row>
    <row r="35" spans="1:14" ht="22" customHeight="1" x14ac:dyDescent="0.3">
      <c r="A35" s="21">
        <v>31</v>
      </c>
      <c r="B35" s="22" t="str">
        <f>'Danh sach'!B35</f>
        <v>PH08210</v>
      </c>
      <c r="C35" s="22" t="str">
        <f>'Danh sach'!C35</f>
        <v>Nguyễn Tiến Dũng</v>
      </c>
      <c r="D35" s="22" t="str">
        <f>'Danh sach'!D35</f>
        <v>Nam</v>
      </c>
      <c r="E35" s="2">
        <v>8.5</v>
      </c>
      <c r="F35" s="2">
        <v>6</v>
      </c>
      <c r="G35" s="2">
        <v>9</v>
      </c>
      <c r="H35" s="2">
        <v>9</v>
      </c>
      <c r="I35" s="2">
        <v>8</v>
      </c>
      <c r="J35" s="2">
        <f t="shared" si="0"/>
        <v>8.1</v>
      </c>
      <c r="K35" s="4">
        <f t="shared" si="1"/>
        <v>1</v>
      </c>
      <c r="L35" s="4" t="str">
        <f t="shared" si="2"/>
        <v>Giỏi</v>
      </c>
      <c r="M35" s="4" t="s">
        <v>28</v>
      </c>
      <c r="N35" s="4" t="str">
        <f t="shared" si="3"/>
        <v>có học bổng</v>
      </c>
    </row>
    <row r="36" spans="1:14" ht="22" customHeight="1" x14ac:dyDescent="0.3">
      <c r="A36" s="21">
        <v>32</v>
      </c>
      <c r="B36" s="22" t="str">
        <f>'Danh sach'!B36</f>
        <v>PH08211</v>
      </c>
      <c r="C36" s="22" t="str">
        <f>'Danh sach'!C36</f>
        <v>Nguyễn Đình Phương</v>
      </c>
      <c r="D36" s="22" t="str">
        <f>'Danh sach'!D36</f>
        <v>Nam</v>
      </c>
      <c r="E36" s="2">
        <v>7</v>
      </c>
      <c r="F36" s="2">
        <v>8</v>
      </c>
      <c r="G36" s="2">
        <v>8</v>
      </c>
      <c r="H36" s="2">
        <v>8</v>
      </c>
      <c r="I36" s="2">
        <v>8</v>
      </c>
      <c r="J36" s="2">
        <f t="shared" si="0"/>
        <v>7.8</v>
      </c>
      <c r="K36" s="4">
        <f t="shared" si="1"/>
        <v>2</v>
      </c>
      <c r="L36" s="4" t="str">
        <f t="shared" si="2"/>
        <v>Khá</v>
      </c>
      <c r="M36" s="4" t="s">
        <v>28</v>
      </c>
      <c r="N36" s="4" t="str">
        <f t="shared" si="3"/>
        <v/>
      </c>
    </row>
    <row r="37" spans="1:14" ht="22" customHeight="1" x14ac:dyDescent="0.3">
      <c r="A37" s="21">
        <v>33</v>
      </c>
      <c r="B37" s="22" t="str">
        <f>'Danh sach'!B37</f>
        <v>PH08214</v>
      </c>
      <c r="C37" s="22" t="str">
        <f>'Danh sach'!C37</f>
        <v>Đinh Phúc Lộc</v>
      </c>
      <c r="D37" s="22" t="str">
        <f>'Danh sach'!D37</f>
        <v>Nam</v>
      </c>
      <c r="E37" s="2">
        <v>8.4</v>
      </c>
      <c r="F37" s="2">
        <v>8</v>
      </c>
      <c r="G37" s="2">
        <v>8</v>
      </c>
      <c r="H37" s="2">
        <v>8</v>
      </c>
      <c r="I37" s="2">
        <v>8</v>
      </c>
      <c r="J37" s="2">
        <f t="shared" si="0"/>
        <v>8.08</v>
      </c>
      <c r="K37" s="4">
        <f t="shared" si="1"/>
        <v>1</v>
      </c>
      <c r="L37" s="4" t="str">
        <f t="shared" si="2"/>
        <v>Giỏi</v>
      </c>
      <c r="M37" s="4" t="s">
        <v>28</v>
      </c>
      <c r="N37" s="4" t="str">
        <f t="shared" si="3"/>
        <v>có học bổng</v>
      </c>
    </row>
    <row r="38" spans="1:14" ht="22" customHeight="1" x14ac:dyDescent="0.3">
      <c r="A38" s="21">
        <v>34</v>
      </c>
      <c r="B38" s="22" t="str">
        <f>'Danh sach'!B38</f>
        <v>PH08217</v>
      </c>
      <c r="C38" s="22" t="str">
        <f>'Danh sach'!C38</f>
        <v>Nguyễn Bá Nam</v>
      </c>
      <c r="D38" s="22" t="str">
        <f>'Danh sach'!D38</f>
        <v>Nam</v>
      </c>
      <c r="E38" s="2">
        <v>7</v>
      </c>
      <c r="F38" s="2">
        <v>5.5</v>
      </c>
      <c r="G38" s="2">
        <v>7</v>
      </c>
      <c r="H38" s="2">
        <v>7</v>
      </c>
      <c r="I38" s="2">
        <v>8</v>
      </c>
      <c r="J38" s="2">
        <f t="shared" si="0"/>
        <v>6.9</v>
      </c>
      <c r="K38" s="4">
        <f t="shared" si="1"/>
        <v>2</v>
      </c>
      <c r="L38" s="4" t="str">
        <f t="shared" si="2"/>
        <v>Trung bình</v>
      </c>
      <c r="M38" s="4" t="s">
        <v>28</v>
      </c>
      <c r="N38" s="4" t="str">
        <f t="shared" si="3"/>
        <v/>
      </c>
    </row>
    <row r="39" spans="1:14" ht="22" customHeight="1" x14ac:dyDescent="0.3">
      <c r="A39" s="21">
        <v>35</v>
      </c>
      <c r="B39" s="22" t="str">
        <f>'Danh sach'!B39</f>
        <v>PH08229</v>
      </c>
      <c r="C39" s="22" t="str">
        <f>'Danh sach'!C39</f>
        <v>Nguyễn Thu Trang</v>
      </c>
      <c r="D39" s="22" t="str">
        <f>'Danh sach'!D39</f>
        <v>Nữ</v>
      </c>
      <c r="E39" s="2">
        <v>7</v>
      </c>
      <c r="F39" s="2">
        <v>7.5</v>
      </c>
      <c r="G39" s="2">
        <v>7.5</v>
      </c>
      <c r="H39" s="2">
        <v>6</v>
      </c>
      <c r="I39" s="2">
        <v>8</v>
      </c>
      <c r="J39" s="2">
        <f t="shared" si="0"/>
        <v>7.2</v>
      </c>
      <c r="K39" s="4">
        <f t="shared" si="1"/>
        <v>1</v>
      </c>
      <c r="L39" s="4" t="str">
        <f t="shared" si="2"/>
        <v>Khá</v>
      </c>
      <c r="M39" s="4" t="s">
        <v>28</v>
      </c>
      <c r="N39" s="4" t="str">
        <f t="shared" si="3"/>
        <v/>
      </c>
    </row>
    <row r="40" spans="1:14" ht="22" customHeight="1" x14ac:dyDescent="0.3">
      <c r="A40" s="21">
        <v>36</v>
      </c>
      <c r="B40" s="22" t="str">
        <f>'Danh sach'!B40</f>
        <v>PH08230</v>
      </c>
      <c r="C40" s="22" t="str">
        <f>'Danh sach'!C40</f>
        <v>Đỗ Nguyên Trung</v>
      </c>
      <c r="D40" s="22" t="str">
        <f>'Danh sach'!D40</f>
        <v>Nam</v>
      </c>
      <c r="E40" s="2">
        <v>3.7</v>
      </c>
      <c r="F40" s="2">
        <v>8</v>
      </c>
      <c r="G40" s="2">
        <v>8</v>
      </c>
      <c r="H40" s="2">
        <v>7</v>
      </c>
      <c r="I40" s="2">
        <v>7.5</v>
      </c>
      <c r="J40" s="2">
        <f t="shared" si="0"/>
        <v>6.8400000000000007</v>
      </c>
      <c r="K40" s="4">
        <f t="shared" si="1"/>
        <v>1</v>
      </c>
      <c r="L40" s="4" t="str">
        <f t="shared" si="2"/>
        <v>Trung bình</v>
      </c>
      <c r="M40" s="4" t="s">
        <v>28</v>
      </c>
      <c r="N40" s="4" t="str">
        <f t="shared" si="3"/>
        <v/>
      </c>
    </row>
  </sheetData>
  <dataValidations count="1">
    <dataValidation type="list" allowBlank="1" showInputMessage="1" showErrorMessage="1" sqref="M5:M40">
      <formula1>"Tốt,Trung bình,Khá,Yếu"</formula1>
    </dataValidation>
  </dataValidations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5" sqref="H5"/>
    </sheetView>
  </sheetViews>
  <sheetFormatPr defaultColWidth="9.1640625" defaultRowHeight="14" x14ac:dyDescent="0.3"/>
  <cols>
    <col min="1" max="1" width="19.75" style="1" customWidth="1"/>
    <col min="2" max="3" width="9.1640625" style="1"/>
    <col min="4" max="4" width="19.25" style="1" customWidth="1"/>
    <col min="5" max="5" width="10.75" style="1" customWidth="1"/>
    <col min="6" max="6" width="11.75" style="1" customWidth="1"/>
    <col min="7" max="16384" width="9.1640625" style="1"/>
  </cols>
  <sheetData>
    <row r="1" spans="1:6" x14ac:dyDescent="0.3">
      <c r="A1" s="6" t="s">
        <v>0</v>
      </c>
    </row>
    <row r="3" spans="1:6" x14ac:dyDescent="0.3">
      <c r="A3" s="12" t="s">
        <v>30</v>
      </c>
      <c r="B3" s="12"/>
      <c r="C3" s="12"/>
      <c r="D3" s="12"/>
      <c r="E3" s="12"/>
      <c r="F3" s="12"/>
    </row>
    <row r="4" spans="1:6" x14ac:dyDescent="0.3">
      <c r="A4" s="12" t="s">
        <v>31</v>
      </c>
      <c r="B4" s="12"/>
      <c r="C4" s="12"/>
      <c r="D4" s="12"/>
      <c r="E4" s="12"/>
      <c r="F4" s="12"/>
    </row>
    <row r="6" spans="1:6" x14ac:dyDescent="0.3">
      <c r="A6" s="13" t="s">
        <v>27</v>
      </c>
      <c r="B6" s="13" t="s">
        <v>32</v>
      </c>
      <c r="C6" s="13" t="s">
        <v>13</v>
      </c>
      <c r="D6" s="13" t="s">
        <v>33</v>
      </c>
      <c r="E6" s="13" t="s">
        <v>32</v>
      </c>
      <c r="F6" s="13" t="s">
        <v>13</v>
      </c>
    </row>
    <row r="7" spans="1:6" x14ac:dyDescent="0.3">
      <c r="A7" s="14" t="s">
        <v>28</v>
      </c>
      <c r="B7" s="2">
        <f>COUNTIF('Tong ket'!$M$5:$M$40,"Tốt")</f>
        <v>32</v>
      </c>
      <c r="C7" s="2">
        <f>COUNTIFS(vunghanhkiem,A7,vunggioitinh,"Nữ")</f>
        <v>3</v>
      </c>
      <c r="D7" s="14" t="s">
        <v>34</v>
      </c>
      <c r="E7" s="2">
        <f>COUNTIF('Tong ket'!$L$5:$L$40,"Giỏi")</f>
        <v>12</v>
      </c>
      <c r="F7" s="2">
        <f>COUNTIFS(vungxeploai,D7,vunggioitinh,"Nữ")</f>
        <v>1</v>
      </c>
    </row>
    <row r="8" spans="1:6" x14ac:dyDescent="0.3">
      <c r="A8" s="14" t="s">
        <v>29</v>
      </c>
      <c r="B8" s="2">
        <f>COUNTIF('Tong ket'!$M$5:$M$40,"Khá")</f>
        <v>3</v>
      </c>
      <c r="C8" s="2">
        <f>COUNTIFS(vunghanhkiem,A8,vunggioitinh,"Nữ")</f>
        <v>1</v>
      </c>
      <c r="D8" s="14" t="s">
        <v>29</v>
      </c>
      <c r="E8" s="2">
        <f>COUNTIF('Tong ket'!L5:$L$40,"Khá")</f>
        <v>12</v>
      </c>
      <c r="F8" s="2">
        <f>COUNTIFS(vungxeploai,D8,vunggioitinh,"Nữ")</f>
        <v>3</v>
      </c>
    </row>
    <row r="9" spans="1:6" x14ac:dyDescent="0.3">
      <c r="A9" s="14" t="s">
        <v>141</v>
      </c>
      <c r="B9" s="2">
        <f>COUNTIF('Tong ket'!$M$5:$M$40,"Trung bình")</f>
        <v>1</v>
      </c>
      <c r="C9" s="2">
        <f>COUNTIFS(vunghanhkiem,A9,vunggioitinh,"Nữ")</f>
        <v>0</v>
      </c>
      <c r="D9" s="14" t="s">
        <v>141</v>
      </c>
      <c r="E9" s="2">
        <f>COUNTIF('Tong ket'!$L$5:$L$40,"Trung bình")</f>
        <v>12</v>
      </c>
      <c r="F9" s="2">
        <f>COUNTIFS(vungxeploai,D9,vunggioitinh,"Nữ")</f>
        <v>0</v>
      </c>
    </row>
    <row r="11" spans="1:6" x14ac:dyDescent="0.3">
      <c r="A11" s="16"/>
    </row>
    <row r="12" spans="1:6" x14ac:dyDescent="0.3">
      <c r="A12" s="6" t="s">
        <v>35</v>
      </c>
    </row>
  </sheetData>
  <printOptions horizontalCentered="1"/>
  <pageMargins left="0.2" right="0.2" top="0.25" bottom="0.2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D20"/>
  <sheetViews>
    <sheetView topLeftCell="A13" workbookViewId="0">
      <selection activeCell="D16" sqref="D16"/>
    </sheetView>
  </sheetViews>
  <sheetFormatPr defaultRowHeight="14" x14ac:dyDescent="0.3"/>
  <cols>
    <col min="4" max="4" width="13.25" bestFit="1" customWidth="1"/>
  </cols>
  <sheetData>
    <row r="15" spans="2:4" x14ac:dyDescent="0.3">
      <c r="B15" s="15" t="s">
        <v>37</v>
      </c>
      <c r="C15" s="15" t="s">
        <v>38</v>
      </c>
      <c r="D15" s="15" t="s">
        <v>10</v>
      </c>
    </row>
    <row r="16" spans="2:4" x14ac:dyDescent="0.3">
      <c r="B16" s="15" t="s">
        <v>39</v>
      </c>
      <c r="C16" s="15" t="s">
        <v>44</v>
      </c>
      <c r="D16" s="24">
        <v>7000000</v>
      </c>
    </row>
    <row r="17" spans="2:4" x14ac:dyDescent="0.3">
      <c r="B17" s="15" t="s">
        <v>40</v>
      </c>
      <c r="C17" s="15" t="s">
        <v>45</v>
      </c>
      <c r="D17" s="24">
        <v>8000000</v>
      </c>
    </row>
    <row r="18" spans="2:4" x14ac:dyDescent="0.3">
      <c r="B18" s="15" t="s">
        <v>41</v>
      </c>
      <c r="C18" s="15" t="s">
        <v>46</v>
      </c>
      <c r="D18" s="24">
        <v>6000000</v>
      </c>
    </row>
    <row r="19" spans="2:4" x14ac:dyDescent="0.3">
      <c r="B19" s="15" t="s">
        <v>42</v>
      </c>
      <c r="C19" s="15" t="s">
        <v>47</v>
      </c>
      <c r="D19" s="24">
        <v>5000000</v>
      </c>
    </row>
    <row r="20" spans="2:4" x14ac:dyDescent="0.3">
      <c r="B20" s="15" t="s">
        <v>43</v>
      </c>
      <c r="C20" s="15" t="s">
        <v>48</v>
      </c>
      <c r="D20" s="24">
        <v>5000000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zoomScale="70" zoomScaleNormal="70" workbookViewId="0">
      <selection activeCell="J11" sqref="J11"/>
    </sheetView>
  </sheetViews>
  <sheetFormatPr defaultRowHeight="14" x14ac:dyDescent="0.3"/>
  <cols>
    <col min="1" max="1" width="5.25" customWidth="1"/>
    <col min="2" max="2" width="11.58203125" customWidth="1"/>
  </cols>
  <sheetData>
    <row r="2" spans="1:6" x14ac:dyDescent="0.3">
      <c r="A2" s="9" t="s">
        <v>4</v>
      </c>
      <c r="B2" s="23" t="s">
        <v>11</v>
      </c>
      <c r="C2" s="15" t="s">
        <v>125</v>
      </c>
      <c r="D2" s="15" t="s">
        <v>126</v>
      </c>
      <c r="E2" s="15" t="s">
        <v>127</v>
      </c>
      <c r="F2" s="15" t="s">
        <v>128</v>
      </c>
    </row>
    <row r="3" spans="1:6" ht="15.5" x14ac:dyDescent="0.35">
      <c r="A3" s="4">
        <v>1</v>
      </c>
      <c r="B3" s="17" t="s">
        <v>55</v>
      </c>
      <c r="C3" s="15">
        <v>7.1</v>
      </c>
      <c r="D3" s="15">
        <v>4</v>
      </c>
      <c r="E3" s="15">
        <v>8</v>
      </c>
      <c r="F3" s="15">
        <v>8</v>
      </c>
    </row>
    <row r="4" spans="1:6" ht="15.5" x14ac:dyDescent="0.35">
      <c r="A4" s="4">
        <v>2</v>
      </c>
      <c r="B4" s="17" t="s">
        <v>57</v>
      </c>
      <c r="C4" s="15">
        <v>5.0999999999999996</v>
      </c>
      <c r="D4" s="15">
        <v>3</v>
      </c>
      <c r="E4" s="15">
        <v>4</v>
      </c>
      <c r="F4" s="15">
        <v>4</v>
      </c>
    </row>
    <row r="5" spans="1:6" ht="15.5" x14ac:dyDescent="0.35">
      <c r="A5" s="4">
        <v>3</v>
      </c>
      <c r="B5" s="17" t="s">
        <v>59</v>
      </c>
      <c r="C5" s="15">
        <v>6</v>
      </c>
      <c r="D5" s="15">
        <v>7</v>
      </c>
      <c r="E5" s="15">
        <v>3</v>
      </c>
      <c r="F5" s="15">
        <v>3</v>
      </c>
    </row>
    <row r="6" spans="1:6" ht="15.5" x14ac:dyDescent="0.35">
      <c r="A6" s="4">
        <v>4</v>
      </c>
      <c r="B6" s="17" t="s">
        <v>61</v>
      </c>
      <c r="C6" s="15">
        <v>4</v>
      </c>
      <c r="D6" s="15">
        <v>9</v>
      </c>
      <c r="E6" s="15">
        <v>7</v>
      </c>
      <c r="F6" s="15">
        <v>7</v>
      </c>
    </row>
    <row r="7" spans="1:6" ht="15.5" x14ac:dyDescent="0.35">
      <c r="A7" s="4">
        <v>5</v>
      </c>
      <c r="B7" s="17" t="s">
        <v>63</v>
      </c>
      <c r="C7" s="15">
        <v>3</v>
      </c>
      <c r="D7" s="15">
        <v>8</v>
      </c>
      <c r="E7" s="15">
        <v>9</v>
      </c>
      <c r="F7" s="15">
        <v>9</v>
      </c>
    </row>
    <row r="8" spans="1:6" ht="15.5" x14ac:dyDescent="0.35">
      <c r="A8" s="4">
        <v>6</v>
      </c>
      <c r="B8" s="17" t="s">
        <v>64</v>
      </c>
      <c r="C8" s="15">
        <v>7</v>
      </c>
      <c r="D8" s="15">
        <v>4</v>
      </c>
      <c r="E8" s="15">
        <v>8</v>
      </c>
      <c r="F8" s="15">
        <v>8</v>
      </c>
    </row>
    <row r="9" spans="1:6" ht="15.5" x14ac:dyDescent="0.35">
      <c r="A9" s="4">
        <v>7</v>
      </c>
      <c r="B9" s="17" t="s">
        <v>66</v>
      </c>
      <c r="C9" s="15">
        <v>9</v>
      </c>
      <c r="D9" s="15">
        <v>3</v>
      </c>
      <c r="E9" s="15">
        <v>7.1</v>
      </c>
      <c r="F9" s="15">
        <v>4</v>
      </c>
    </row>
    <row r="10" spans="1:6" ht="15.5" x14ac:dyDescent="0.35">
      <c r="A10" s="4">
        <v>8</v>
      </c>
      <c r="B10" s="17" t="s">
        <v>68</v>
      </c>
      <c r="C10" s="15">
        <v>8</v>
      </c>
      <c r="D10" s="15">
        <v>7</v>
      </c>
      <c r="E10" s="15">
        <v>5.0999999999999996</v>
      </c>
      <c r="F10" s="15">
        <v>3</v>
      </c>
    </row>
    <row r="11" spans="1:6" ht="15.5" x14ac:dyDescent="0.35">
      <c r="A11" s="4">
        <v>9</v>
      </c>
      <c r="B11" s="17" t="s">
        <v>70</v>
      </c>
      <c r="C11" s="15">
        <v>7.1</v>
      </c>
      <c r="D11" s="15">
        <v>9</v>
      </c>
      <c r="E11" s="15">
        <v>6</v>
      </c>
      <c r="F11" s="15">
        <v>7</v>
      </c>
    </row>
    <row r="12" spans="1:6" ht="15.5" x14ac:dyDescent="0.35">
      <c r="A12" s="4">
        <v>10</v>
      </c>
      <c r="B12" s="17" t="s">
        <v>71</v>
      </c>
      <c r="C12" s="15">
        <v>5.0999999999999996</v>
      </c>
      <c r="D12" s="15">
        <v>8</v>
      </c>
      <c r="E12" s="15">
        <v>4</v>
      </c>
      <c r="F12" s="15">
        <v>9</v>
      </c>
    </row>
    <row r="13" spans="1:6" ht="15.5" x14ac:dyDescent="0.35">
      <c r="A13" s="4">
        <v>11</v>
      </c>
      <c r="B13" s="17" t="s">
        <v>73</v>
      </c>
      <c r="C13" s="15">
        <v>6</v>
      </c>
      <c r="D13" s="15">
        <v>7.1</v>
      </c>
      <c r="E13" s="15">
        <v>3</v>
      </c>
      <c r="F13" s="15">
        <v>8</v>
      </c>
    </row>
    <row r="14" spans="1:6" ht="15.5" x14ac:dyDescent="0.35">
      <c r="A14" s="4">
        <v>12</v>
      </c>
      <c r="B14" s="17" t="s">
        <v>75</v>
      </c>
      <c r="C14" s="15">
        <v>4</v>
      </c>
      <c r="D14" s="15">
        <v>5.0999999999999996</v>
      </c>
      <c r="E14" s="15">
        <v>7</v>
      </c>
      <c r="F14" s="15">
        <v>7.1</v>
      </c>
    </row>
    <row r="15" spans="1:6" ht="15.5" x14ac:dyDescent="0.35">
      <c r="A15" s="4">
        <v>13</v>
      </c>
      <c r="B15" s="17" t="s">
        <v>77</v>
      </c>
      <c r="C15" s="15">
        <v>3</v>
      </c>
      <c r="D15" s="15">
        <v>6</v>
      </c>
      <c r="E15" s="15">
        <v>4</v>
      </c>
      <c r="F15" s="15">
        <v>5.0999999999999996</v>
      </c>
    </row>
    <row r="16" spans="1:6" ht="15.5" x14ac:dyDescent="0.35">
      <c r="A16" s="4">
        <v>14</v>
      </c>
      <c r="B16" s="17" t="s">
        <v>79</v>
      </c>
      <c r="C16" s="15">
        <v>7</v>
      </c>
      <c r="D16" s="15">
        <v>4</v>
      </c>
      <c r="E16" s="15">
        <v>3</v>
      </c>
      <c r="F16" s="15">
        <v>6</v>
      </c>
    </row>
    <row r="17" spans="1:6" ht="15.5" x14ac:dyDescent="0.35">
      <c r="A17" s="4">
        <v>15</v>
      </c>
      <c r="B17" s="17" t="s">
        <v>81</v>
      </c>
      <c r="C17" s="15">
        <v>9</v>
      </c>
      <c r="D17" s="15">
        <v>3</v>
      </c>
      <c r="E17" s="15">
        <v>7</v>
      </c>
      <c r="F17" s="15">
        <v>4</v>
      </c>
    </row>
    <row r="18" spans="1:6" ht="15.5" x14ac:dyDescent="0.35">
      <c r="A18" s="4">
        <v>16</v>
      </c>
      <c r="B18" s="17" t="s">
        <v>82</v>
      </c>
      <c r="C18" s="15">
        <v>8</v>
      </c>
      <c r="D18" s="15">
        <v>7</v>
      </c>
      <c r="E18" s="15">
        <v>9</v>
      </c>
      <c r="F18" s="15">
        <v>3</v>
      </c>
    </row>
    <row r="19" spans="1:6" ht="15.5" x14ac:dyDescent="0.35">
      <c r="A19" s="4">
        <v>17</v>
      </c>
      <c r="B19" s="17" t="s">
        <v>84</v>
      </c>
      <c r="C19" s="15">
        <v>7.1</v>
      </c>
      <c r="D19" s="15">
        <v>4</v>
      </c>
      <c r="E19" s="15">
        <v>4</v>
      </c>
      <c r="F19" s="15">
        <v>7</v>
      </c>
    </row>
    <row r="20" spans="1:6" ht="15.5" x14ac:dyDescent="0.35">
      <c r="A20" s="4">
        <v>18</v>
      </c>
      <c r="B20" s="17" t="s">
        <v>49</v>
      </c>
      <c r="C20" s="15">
        <v>5.0999999999999996</v>
      </c>
      <c r="D20" s="15">
        <v>3</v>
      </c>
      <c r="E20" s="15">
        <v>3</v>
      </c>
      <c r="F20" s="15">
        <v>4</v>
      </c>
    </row>
    <row r="21" spans="1:6" ht="15.5" x14ac:dyDescent="0.35">
      <c r="A21" s="4">
        <v>19</v>
      </c>
      <c r="B21" s="18" t="s">
        <v>129</v>
      </c>
      <c r="C21" s="15">
        <v>6</v>
      </c>
      <c r="D21" s="15">
        <v>7</v>
      </c>
      <c r="E21" s="15">
        <v>7</v>
      </c>
      <c r="F21" s="15">
        <v>3</v>
      </c>
    </row>
    <row r="22" spans="1:6" ht="15.5" x14ac:dyDescent="0.35">
      <c r="A22" s="4">
        <v>20</v>
      </c>
      <c r="B22" s="17" t="s">
        <v>130</v>
      </c>
      <c r="C22" s="15">
        <v>4</v>
      </c>
      <c r="D22" s="15">
        <v>9</v>
      </c>
      <c r="E22" s="15">
        <v>9</v>
      </c>
      <c r="F22" s="15">
        <v>8</v>
      </c>
    </row>
    <row r="23" spans="1:6" ht="15.5" x14ac:dyDescent="0.35">
      <c r="A23" s="4">
        <v>21</v>
      </c>
      <c r="B23" s="17" t="s">
        <v>131</v>
      </c>
      <c r="C23" s="15">
        <v>3</v>
      </c>
      <c r="D23" s="15">
        <v>4</v>
      </c>
      <c r="E23" s="15">
        <v>8</v>
      </c>
      <c r="F23" s="15">
        <v>4</v>
      </c>
    </row>
    <row r="24" spans="1:6" ht="15.5" x14ac:dyDescent="0.35">
      <c r="A24" s="4">
        <v>22</v>
      </c>
      <c r="B24" s="17" t="s">
        <v>132</v>
      </c>
      <c r="C24" s="15">
        <v>7</v>
      </c>
      <c r="D24" s="15">
        <v>3</v>
      </c>
      <c r="E24" s="15">
        <v>4</v>
      </c>
      <c r="F24" s="15">
        <v>3</v>
      </c>
    </row>
    <row r="25" spans="1:6" ht="15.5" x14ac:dyDescent="0.35">
      <c r="A25" s="4">
        <v>23</v>
      </c>
      <c r="B25" s="17" t="s">
        <v>54</v>
      </c>
      <c r="C25" s="15">
        <v>9</v>
      </c>
      <c r="D25" s="15">
        <v>7</v>
      </c>
      <c r="E25" s="15">
        <v>3</v>
      </c>
      <c r="F25" s="15">
        <v>7</v>
      </c>
    </row>
    <row r="26" spans="1:6" ht="15.5" x14ac:dyDescent="0.35">
      <c r="A26" s="4">
        <v>24</v>
      </c>
      <c r="B26" s="17" t="s">
        <v>86</v>
      </c>
      <c r="C26" s="15">
        <v>8</v>
      </c>
      <c r="D26" s="15">
        <v>9</v>
      </c>
      <c r="E26" s="15">
        <v>7</v>
      </c>
      <c r="F26" s="15">
        <v>9</v>
      </c>
    </row>
    <row r="27" spans="1:6" ht="15.5" x14ac:dyDescent="0.35">
      <c r="A27" s="4">
        <v>25</v>
      </c>
      <c r="B27" s="18" t="s">
        <v>88</v>
      </c>
      <c r="C27" s="15">
        <v>4</v>
      </c>
      <c r="D27" s="15">
        <v>8</v>
      </c>
      <c r="E27" s="15">
        <v>9</v>
      </c>
      <c r="F27" s="15">
        <v>8</v>
      </c>
    </row>
    <row r="28" spans="1:6" ht="15.5" x14ac:dyDescent="0.35">
      <c r="A28" s="4">
        <v>26</v>
      </c>
      <c r="B28" s="18" t="s">
        <v>90</v>
      </c>
      <c r="C28" s="15">
        <v>3</v>
      </c>
      <c r="D28" s="15">
        <v>4</v>
      </c>
      <c r="E28" s="15">
        <v>8</v>
      </c>
      <c r="F28" s="15">
        <v>4</v>
      </c>
    </row>
    <row r="29" spans="1:6" ht="15.5" x14ac:dyDescent="0.35">
      <c r="A29" s="4">
        <v>27</v>
      </c>
      <c r="B29" s="18" t="s">
        <v>91</v>
      </c>
      <c r="C29" s="15">
        <v>7</v>
      </c>
      <c r="D29" s="15">
        <v>3</v>
      </c>
      <c r="E29" s="15">
        <v>4</v>
      </c>
      <c r="F29" s="15">
        <v>3</v>
      </c>
    </row>
    <row r="30" spans="1:6" ht="15.5" x14ac:dyDescent="0.35">
      <c r="A30" s="4">
        <v>28</v>
      </c>
      <c r="B30" s="18" t="s">
        <v>92</v>
      </c>
      <c r="C30" s="15">
        <v>9</v>
      </c>
      <c r="D30" s="15">
        <v>7</v>
      </c>
      <c r="E30" s="15">
        <v>3</v>
      </c>
      <c r="F30" s="15">
        <v>7</v>
      </c>
    </row>
    <row r="31" spans="1:6" ht="15.5" x14ac:dyDescent="0.35">
      <c r="A31" s="4">
        <v>29</v>
      </c>
      <c r="B31" s="18" t="s">
        <v>94</v>
      </c>
      <c r="C31" s="15">
        <v>8</v>
      </c>
      <c r="D31" s="15">
        <v>9</v>
      </c>
      <c r="E31" s="15">
        <v>7</v>
      </c>
      <c r="F31" s="15">
        <v>9</v>
      </c>
    </row>
    <row r="32" spans="1:6" ht="15.5" x14ac:dyDescent="0.35">
      <c r="A32" s="4">
        <v>30</v>
      </c>
      <c r="B32" s="18" t="s">
        <v>96</v>
      </c>
      <c r="C32" s="15">
        <v>7.1</v>
      </c>
      <c r="D32" s="15">
        <v>8</v>
      </c>
      <c r="E32" s="15">
        <v>9</v>
      </c>
      <c r="F32" s="15">
        <v>8</v>
      </c>
    </row>
    <row r="33" spans="1:6" ht="15.5" x14ac:dyDescent="0.35">
      <c r="A33" s="4">
        <v>31</v>
      </c>
      <c r="B33" s="17" t="s">
        <v>98</v>
      </c>
      <c r="C33" s="15">
        <v>5.0999999999999996</v>
      </c>
      <c r="D33" s="15">
        <v>7.1</v>
      </c>
      <c r="E33" s="15">
        <v>8</v>
      </c>
      <c r="F33" s="15">
        <v>7.1</v>
      </c>
    </row>
    <row r="34" spans="1:6" ht="15.5" x14ac:dyDescent="0.35">
      <c r="A34" s="4">
        <v>32</v>
      </c>
      <c r="B34" s="17" t="s">
        <v>100</v>
      </c>
      <c r="C34" s="15">
        <v>6</v>
      </c>
      <c r="D34" s="15">
        <v>5.0999999999999996</v>
      </c>
      <c r="E34" s="15">
        <v>7.1</v>
      </c>
      <c r="F34" s="15">
        <v>5.0999999999999996</v>
      </c>
    </row>
    <row r="35" spans="1:6" ht="15.5" x14ac:dyDescent="0.35">
      <c r="A35" s="4">
        <v>33</v>
      </c>
      <c r="B35" s="17" t="s">
        <v>102</v>
      </c>
      <c r="C35" s="15">
        <v>4</v>
      </c>
      <c r="D35" s="15">
        <v>6</v>
      </c>
      <c r="E35" s="15">
        <v>5.0999999999999996</v>
      </c>
      <c r="F35" s="15">
        <v>6</v>
      </c>
    </row>
    <row r="36" spans="1:6" ht="15.5" x14ac:dyDescent="0.35">
      <c r="A36" s="4">
        <v>34</v>
      </c>
      <c r="B36" s="17" t="s">
        <v>104</v>
      </c>
      <c r="C36" s="15">
        <v>3</v>
      </c>
      <c r="D36" s="15">
        <v>4</v>
      </c>
      <c r="E36" s="15">
        <v>6</v>
      </c>
      <c r="F36" s="15">
        <v>4</v>
      </c>
    </row>
    <row r="37" spans="1:6" ht="15.5" x14ac:dyDescent="0.35">
      <c r="A37" s="4">
        <v>35</v>
      </c>
      <c r="B37" s="17" t="s">
        <v>106</v>
      </c>
      <c r="C37" s="15">
        <v>7</v>
      </c>
      <c r="D37" s="15">
        <v>3</v>
      </c>
      <c r="E37" s="15">
        <v>4</v>
      </c>
      <c r="F37" s="15">
        <v>3</v>
      </c>
    </row>
    <row r="38" spans="1:6" ht="15.5" x14ac:dyDescent="0.35">
      <c r="A38" s="4">
        <v>36</v>
      </c>
      <c r="B38" s="17" t="s">
        <v>107</v>
      </c>
      <c r="C38" s="15">
        <v>4</v>
      </c>
      <c r="D38" s="15">
        <v>7</v>
      </c>
      <c r="E38" s="15">
        <v>3</v>
      </c>
      <c r="F38" s="15">
        <v>7</v>
      </c>
    </row>
    <row r="39" spans="1:6" ht="15.5" x14ac:dyDescent="0.35">
      <c r="A39" s="4">
        <v>37</v>
      </c>
      <c r="B39" s="17" t="s">
        <v>108</v>
      </c>
      <c r="C39" s="15">
        <v>3</v>
      </c>
      <c r="D39" s="15">
        <v>4</v>
      </c>
      <c r="E39" s="15">
        <v>7</v>
      </c>
      <c r="F39" s="15">
        <v>4</v>
      </c>
    </row>
    <row r="40" spans="1:6" ht="15.5" x14ac:dyDescent="0.35">
      <c r="A40" s="4">
        <v>38</v>
      </c>
      <c r="B40" s="17" t="s">
        <v>110</v>
      </c>
      <c r="C40" s="15">
        <v>7</v>
      </c>
      <c r="D40" s="15">
        <v>3</v>
      </c>
      <c r="E40" s="15">
        <v>4</v>
      </c>
      <c r="F40" s="15">
        <v>3</v>
      </c>
    </row>
    <row r="41" spans="1:6" ht="15.5" x14ac:dyDescent="0.35">
      <c r="A41" s="4">
        <v>39</v>
      </c>
      <c r="B41" s="17" t="s">
        <v>112</v>
      </c>
      <c r="C41" s="15">
        <v>9</v>
      </c>
      <c r="D41" s="15">
        <v>7</v>
      </c>
      <c r="E41" s="15">
        <v>3</v>
      </c>
      <c r="F41" s="15">
        <v>4</v>
      </c>
    </row>
    <row r="42" spans="1:6" ht="15.5" x14ac:dyDescent="0.35">
      <c r="A42" s="4">
        <v>40</v>
      </c>
      <c r="B42" s="17" t="s">
        <v>113</v>
      </c>
      <c r="C42" s="15">
        <v>8</v>
      </c>
      <c r="D42" s="15">
        <v>9</v>
      </c>
      <c r="E42" s="15">
        <v>7</v>
      </c>
      <c r="F42" s="1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8"/>
  <sheetViews>
    <sheetView workbookViewId="0">
      <selection activeCell="D16" sqref="D16"/>
    </sheetView>
  </sheetViews>
  <sheetFormatPr defaultRowHeight="14" x14ac:dyDescent="0.3"/>
  <sheetData>
    <row r="3" spans="1:41" x14ac:dyDescent="0.3">
      <c r="A3" s="9" t="s">
        <v>4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32</v>
      </c>
      <c r="AH3" s="4">
        <v>33</v>
      </c>
      <c r="AI3" s="4">
        <v>34</v>
      </c>
      <c r="AJ3" s="4">
        <v>35</v>
      </c>
      <c r="AK3" s="4">
        <v>36</v>
      </c>
      <c r="AL3" s="4">
        <v>37</v>
      </c>
      <c r="AM3" s="4">
        <v>38</v>
      </c>
      <c r="AN3" s="4">
        <v>39</v>
      </c>
      <c r="AO3" s="4">
        <v>40</v>
      </c>
    </row>
    <row r="4" spans="1:41" ht="15.5" x14ac:dyDescent="0.35">
      <c r="A4" s="23" t="s">
        <v>11</v>
      </c>
      <c r="B4" s="17" t="s">
        <v>55</v>
      </c>
      <c r="C4" s="17" t="s">
        <v>57</v>
      </c>
      <c r="D4" s="17" t="s">
        <v>59</v>
      </c>
      <c r="E4" s="17" t="s">
        <v>61</v>
      </c>
      <c r="F4" s="17" t="s">
        <v>63</v>
      </c>
      <c r="G4" s="17" t="s">
        <v>64</v>
      </c>
      <c r="H4" s="17" t="s">
        <v>66</v>
      </c>
      <c r="I4" s="17" t="s">
        <v>68</v>
      </c>
      <c r="J4" s="17" t="s">
        <v>70</v>
      </c>
      <c r="K4" s="17" t="s">
        <v>71</v>
      </c>
      <c r="L4" s="17" t="s">
        <v>73</v>
      </c>
      <c r="M4" s="17" t="s">
        <v>75</v>
      </c>
      <c r="N4" s="17" t="s">
        <v>77</v>
      </c>
      <c r="O4" s="17" t="s">
        <v>79</v>
      </c>
      <c r="P4" s="17" t="s">
        <v>81</v>
      </c>
      <c r="Q4" s="17" t="s">
        <v>82</v>
      </c>
      <c r="R4" s="17" t="s">
        <v>84</v>
      </c>
      <c r="S4" s="17" t="s">
        <v>49</v>
      </c>
      <c r="T4" s="18" t="s">
        <v>129</v>
      </c>
      <c r="U4" s="17" t="s">
        <v>130</v>
      </c>
      <c r="V4" s="17" t="s">
        <v>131</v>
      </c>
      <c r="W4" s="17" t="s">
        <v>132</v>
      </c>
      <c r="X4" s="17" t="s">
        <v>54</v>
      </c>
      <c r="Y4" s="17" t="s">
        <v>86</v>
      </c>
      <c r="Z4" s="18" t="s">
        <v>88</v>
      </c>
      <c r="AA4" s="18" t="s">
        <v>90</v>
      </c>
      <c r="AB4" s="18" t="s">
        <v>91</v>
      </c>
      <c r="AC4" s="18" t="s">
        <v>92</v>
      </c>
      <c r="AD4" s="18" t="s">
        <v>94</v>
      </c>
      <c r="AE4" s="18" t="s">
        <v>96</v>
      </c>
      <c r="AF4" s="17" t="s">
        <v>98</v>
      </c>
      <c r="AG4" s="17" t="s">
        <v>100</v>
      </c>
      <c r="AH4" s="17" t="s">
        <v>102</v>
      </c>
      <c r="AI4" s="17" t="s">
        <v>104</v>
      </c>
      <c r="AJ4" s="17" t="s">
        <v>106</v>
      </c>
      <c r="AK4" s="17" t="s">
        <v>107</v>
      </c>
      <c r="AL4" s="17" t="s">
        <v>108</v>
      </c>
      <c r="AM4" s="17" t="s">
        <v>110</v>
      </c>
      <c r="AN4" s="17" t="s">
        <v>112</v>
      </c>
      <c r="AO4" s="17" t="s">
        <v>113</v>
      </c>
    </row>
    <row r="5" spans="1:41" x14ac:dyDescent="0.3">
      <c r="A5" s="15" t="s">
        <v>133</v>
      </c>
      <c r="B5" s="15">
        <v>7.1</v>
      </c>
      <c r="C5" s="15">
        <v>5.0999999999999996</v>
      </c>
      <c r="D5" s="15">
        <v>6</v>
      </c>
      <c r="E5" s="15">
        <v>4</v>
      </c>
      <c r="F5" s="15">
        <v>3</v>
      </c>
      <c r="G5" s="15">
        <v>7</v>
      </c>
      <c r="H5" s="15">
        <v>9</v>
      </c>
      <c r="I5" s="15">
        <v>8</v>
      </c>
      <c r="J5" s="15">
        <v>7.1</v>
      </c>
      <c r="K5" s="15">
        <v>5.0999999999999996</v>
      </c>
      <c r="L5" s="15">
        <v>6</v>
      </c>
      <c r="M5" s="15">
        <v>4</v>
      </c>
      <c r="N5" s="15">
        <v>3</v>
      </c>
      <c r="O5" s="15">
        <v>7</v>
      </c>
      <c r="P5" s="15">
        <v>9</v>
      </c>
      <c r="Q5" s="15">
        <v>8</v>
      </c>
      <c r="R5" s="15">
        <v>7.1</v>
      </c>
      <c r="S5" s="15">
        <v>5.0999999999999996</v>
      </c>
      <c r="T5" s="15">
        <v>6</v>
      </c>
      <c r="U5" s="15">
        <v>4</v>
      </c>
      <c r="V5" s="15">
        <v>3</v>
      </c>
      <c r="W5" s="15">
        <v>7</v>
      </c>
      <c r="X5" s="15">
        <v>9</v>
      </c>
      <c r="Y5" s="15">
        <v>8</v>
      </c>
      <c r="Z5" s="15">
        <v>4</v>
      </c>
      <c r="AA5" s="15">
        <v>3</v>
      </c>
      <c r="AB5" s="15">
        <v>7</v>
      </c>
      <c r="AC5" s="15">
        <v>9</v>
      </c>
      <c r="AD5" s="15">
        <v>8</v>
      </c>
      <c r="AE5" s="15">
        <v>7.1</v>
      </c>
      <c r="AF5" s="15">
        <v>5.0999999999999996</v>
      </c>
      <c r="AG5" s="15">
        <v>6</v>
      </c>
      <c r="AH5" s="15">
        <v>4</v>
      </c>
      <c r="AI5" s="15">
        <v>3</v>
      </c>
      <c r="AJ5" s="15">
        <v>7</v>
      </c>
      <c r="AK5" s="15">
        <v>4</v>
      </c>
      <c r="AL5" s="15">
        <v>3</v>
      </c>
      <c r="AM5" s="15">
        <v>7</v>
      </c>
      <c r="AN5" s="15">
        <v>9</v>
      </c>
      <c r="AO5" s="15">
        <v>8</v>
      </c>
    </row>
    <row r="6" spans="1:41" x14ac:dyDescent="0.3">
      <c r="A6" s="15" t="s">
        <v>134</v>
      </c>
      <c r="B6" s="15">
        <v>4</v>
      </c>
      <c r="C6" s="15">
        <v>3</v>
      </c>
      <c r="D6" s="15">
        <v>7</v>
      </c>
      <c r="E6" s="15">
        <v>9</v>
      </c>
      <c r="F6" s="15">
        <v>8</v>
      </c>
      <c r="G6" s="15">
        <v>4</v>
      </c>
      <c r="H6" s="15">
        <v>3</v>
      </c>
      <c r="I6" s="15">
        <v>7</v>
      </c>
      <c r="J6" s="15">
        <v>9</v>
      </c>
      <c r="K6" s="15">
        <v>8</v>
      </c>
      <c r="L6" s="15">
        <v>7.1</v>
      </c>
      <c r="M6" s="15">
        <v>5.0999999999999996</v>
      </c>
      <c r="N6" s="15">
        <v>6</v>
      </c>
      <c r="O6" s="15">
        <v>4</v>
      </c>
      <c r="P6" s="15">
        <v>3</v>
      </c>
      <c r="Q6" s="15">
        <v>7</v>
      </c>
      <c r="R6" s="15">
        <v>4</v>
      </c>
      <c r="S6" s="15">
        <v>3</v>
      </c>
      <c r="T6" s="15">
        <v>7</v>
      </c>
      <c r="U6" s="15">
        <v>9</v>
      </c>
      <c r="V6" s="15">
        <v>4</v>
      </c>
      <c r="W6" s="15">
        <v>3</v>
      </c>
      <c r="X6" s="15">
        <v>7</v>
      </c>
      <c r="Y6" s="15">
        <v>9</v>
      </c>
      <c r="Z6" s="15">
        <v>8</v>
      </c>
      <c r="AA6" s="15">
        <v>4</v>
      </c>
      <c r="AB6" s="15">
        <v>3</v>
      </c>
      <c r="AC6" s="15">
        <v>7</v>
      </c>
      <c r="AD6" s="15">
        <v>9</v>
      </c>
      <c r="AE6" s="15">
        <v>8</v>
      </c>
      <c r="AF6" s="15">
        <v>7.1</v>
      </c>
      <c r="AG6" s="15">
        <v>5.0999999999999996</v>
      </c>
      <c r="AH6" s="15">
        <v>6</v>
      </c>
      <c r="AI6" s="15">
        <v>4</v>
      </c>
      <c r="AJ6" s="15">
        <v>3</v>
      </c>
      <c r="AK6" s="15">
        <v>7</v>
      </c>
      <c r="AL6" s="15">
        <v>4</v>
      </c>
      <c r="AM6" s="15">
        <v>3</v>
      </c>
      <c r="AN6" s="15">
        <v>7</v>
      </c>
      <c r="AO6" s="15">
        <v>9</v>
      </c>
    </row>
    <row r="7" spans="1:41" x14ac:dyDescent="0.3">
      <c r="A7" s="15" t="s">
        <v>135</v>
      </c>
      <c r="B7" s="15">
        <v>8</v>
      </c>
      <c r="C7" s="15">
        <v>4</v>
      </c>
      <c r="D7" s="15">
        <v>3</v>
      </c>
      <c r="E7" s="15">
        <v>7</v>
      </c>
      <c r="F7" s="15">
        <v>9</v>
      </c>
      <c r="G7" s="15">
        <v>8</v>
      </c>
      <c r="H7" s="15">
        <v>7.1</v>
      </c>
      <c r="I7" s="15">
        <v>5.0999999999999996</v>
      </c>
      <c r="J7" s="15">
        <v>6</v>
      </c>
      <c r="K7" s="15">
        <v>4</v>
      </c>
      <c r="L7" s="15">
        <v>3</v>
      </c>
      <c r="M7" s="15">
        <v>7</v>
      </c>
      <c r="N7" s="15">
        <v>4</v>
      </c>
      <c r="O7" s="15">
        <v>3</v>
      </c>
      <c r="P7" s="15">
        <v>7</v>
      </c>
      <c r="Q7" s="15">
        <v>9</v>
      </c>
      <c r="R7" s="15">
        <v>4</v>
      </c>
      <c r="S7" s="15">
        <v>3</v>
      </c>
      <c r="T7" s="15">
        <v>7</v>
      </c>
      <c r="U7" s="15">
        <v>9</v>
      </c>
      <c r="V7" s="15">
        <v>8</v>
      </c>
      <c r="W7" s="15">
        <v>4</v>
      </c>
      <c r="X7" s="15">
        <v>3</v>
      </c>
      <c r="Y7" s="15">
        <v>7</v>
      </c>
      <c r="Z7" s="15">
        <v>9</v>
      </c>
      <c r="AA7" s="15">
        <v>8</v>
      </c>
      <c r="AB7" s="15">
        <v>4</v>
      </c>
      <c r="AC7" s="15">
        <v>3</v>
      </c>
      <c r="AD7" s="15">
        <v>7</v>
      </c>
      <c r="AE7" s="15">
        <v>9</v>
      </c>
      <c r="AF7" s="15">
        <v>8</v>
      </c>
      <c r="AG7" s="15">
        <v>7.1</v>
      </c>
      <c r="AH7" s="15">
        <v>5.0999999999999996</v>
      </c>
      <c r="AI7" s="15">
        <v>6</v>
      </c>
      <c r="AJ7" s="15">
        <v>4</v>
      </c>
      <c r="AK7" s="15">
        <v>3</v>
      </c>
      <c r="AL7" s="15">
        <v>7</v>
      </c>
      <c r="AM7" s="15">
        <v>4</v>
      </c>
      <c r="AN7" s="15">
        <v>3</v>
      </c>
      <c r="AO7" s="15">
        <v>7</v>
      </c>
    </row>
    <row r="8" spans="1:41" x14ac:dyDescent="0.3">
      <c r="A8" s="15" t="s">
        <v>136</v>
      </c>
      <c r="B8" s="15">
        <v>8</v>
      </c>
      <c r="C8" s="15">
        <v>4</v>
      </c>
      <c r="D8" s="15">
        <v>3</v>
      </c>
      <c r="E8" s="15">
        <v>7</v>
      </c>
      <c r="F8" s="15">
        <v>9</v>
      </c>
      <c r="G8" s="15">
        <v>8</v>
      </c>
      <c r="H8" s="15">
        <v>4</v>
      </c>
      <c r="I8" s="15">
        <v>3</v>
      </c>
      <c r="J8" s="15">
        <v>7</v>
      </c>
      <c r="K8" s="15">
        <v>9</v>
      </c>
      <c r="L8" s="15">
        <v>8</v>
      </c>
      <c r="M8" s="15">
        <v>7.1</v>
      </c>
      <c r="N8" s="15">
        <v>5.0999999999999996</v>
      </c>
      <c r="O8" s="15">
        <v>6</v>
      </c>
      <c r="P8" s="15">
        <v>4</v>
      </c>
      <c r="Q8" s="15">
        <v>3</v>
      </c>
      <c r="R8" s="15">
        <v>7</v>
      </c>
      <c r="S8" s="15">
        <v>4</v>
      </c>
      <c r="T8" s="15">
        <v>3</v>
      </c>
      <c r="U8" s="15">
        <v>8</v>
      </c>
      <c r="V8" s="15">
        <v>4</v>
      </c>
      <c r="W8" s="15">
        <v>3</v>
      </c>
      <c r="X8" s="15">
        <v>7</v>
      </c>
      <c r="Y8" s="15">
        <v>9</v>
      </c>
      <c r="Z8" s="15">
        <v>8</v>
      </c>
      <c r="AA8" s="15">
        <v>4</v>
      </c>
      <c r="AB8" s="15">
        <v>3</v>
      </c>
      <c r="AC8" s="15">
        <v>7</v>
      </c>
      <c r="AD8" s="15">
        <v>9</v>
      </c>
      <c r="AE8" s="15">
        <v>8</v>
      </c>
      <c r="AF8" s="15">
        <v>7.1</v>
      </c>
      <c r="AG8" s="15">
        <v>5.0999999999999996</v>
      </c>
      <c r="AH8" s="15">
        <v>6</v>
      </c>
      <c r="AI8" s="15">
        <v>4</v>
      </c>
      <c r="AJ8" s="15">
        <v>3</v>
      </c>
      <c r="AK8" s="15">
        <v>7</v>
      </c>
      <c r="AL8" s="15">
        <v>4</v>
      </c>
      <c r="AM8" s="15">
        <v>3</v>
      </c>
      <c r="AN8" s="15">
        <v>4</v>
      </c>
      <c r="AO8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Danh sach</vt:lpstr>
      <vt:lpstr>Tong ket</vt:lpstr>
      <vt:lpstr>Tong hop</vt:lpstr>
      <vt:lpstr>Dữ liệu</vt:lpstr>
      <vt:lpstr>Dữ liệu 1</vt:lpstr>
      <vt:lpstr>Dữ liệu 3</vt:lpstr>
      <vt:lpstr>vunggioitinh</vt:lpstr>
      <vt:lpstr>vunghanhkiem</vt:lpstr>
      <vt:lpstr>vungxeploai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2021-10-21T02:02:22Z</dcterms:modified>
</cp:coreProperties>
</file>