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NOVO\OneDrive\Máy tính\COM107_THVP_ngocdmph20534_P2_Assignment.xlsx\"/>
    </mc:Choice>
  </mc:AlternateContent>
  <bookViews>
    <workbookView xWindow="0" yWindow="0" windowWidth="19200" windowHeight="7050" activeTab="1"/>
  </bookViews>
  <sheets>
    <sheet name="Danh_sach" sheetId="1" r:id="rId1"/>
    <sheet name="Tong_Ket" sheetId="3" r:id="rId2"/>
    <sheet name="Tong_Hop" sheetId="4" r:id="rId3"/>
  </sheets>
  <definedNames>
    <definedName name="vunggioitinh">Danh_sach!$C$5:$C$44</definedName>
    <definedName name="vungHanhKiem">Tong_Ket!$J$5:$J$44</definedName>
    <definedName name="vungxeploai">Tong_Ket!$I$5:$I$44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3" l="1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C8" i="4" l="1"/>
  <c r="C9" i="4"/>
  <c r="C10" i="4"/>
  <c r="C7" i="4"/>
  <c r="B8" i="4"/>
  <c r="B9" i="4"/>
  <c r="B10" i="4"/>
  <c r="B7" i="4"/>
  <c r="G5" i="3" l="1"/>
  <c r="I5" i="3" s="1"/>
  <c r="I7" i="3"/>
  <c r="I9" i="3"/>
  <c r="I11" i="3"/>
  <c r="K11" i="3" s="1"/>
  <c r="I13" i="3"/>
  <c r="K13" i="3" s="1"/>
  <c r="I15" i="3"/>
  <c r="K15" i="3" s="1"/>
  <c r="I17" i="3"/>
  <c r="K17" i="3" s="1"/>
  <c r="I19" i="3"/>
  <c r="K19" i="3" s="1"/>
  <c r="I21" i="3"/>
  <c r="K21" i="3" s="1"/>
  <c r="I23" i="3"/>
  <c r="K23" i="3" s="1"/>
  <c r="I25" i="3"/>
  <c r="K25" i="3" s="1"/>
  <c r="I27" i="3"/>
  <c r="K27" i="3" s="1"/>
  <c r="I29" i="3"/>
  <c r="K29" i="3" s="1"/>
  <c r="I31" i="3"/>
  <c r="K31" i="3" s="1"/>
  <c r="I33" i="3"/>
  <c r="K33" i="3" s="1"/>
  <c r="I35" i="3"/>
  <c r="K35" i="3" s="1"/>
  <c r="I37" i="3"/>
  <c r="K37" i="3" s="1"/>
  <c r="I39" i="3"/>
  <c r="K39" i="3" s="1"/>
  <c r="I41" i="3"/>
  <c r="K41" i="3" s="1"/>
  <c r="I43" i="3"/>
  <c r="K43" i="3" s="1"/>
  <c r="I6" i="3"/>
  <c r="I8" i="3"/>
  <c r="I10" i="3"/>
  <c r="K10" i="3" s="1"/>
  <c r="I12" i="3"/>
  <c r="K12" i="3" s="1"/>
  <c r="I14" i="3"/>
  <c r="K14" i="3" s="1"/>
  <c r="I16" i="3"/>
  <c r="K16" i="3" s="1"/>
  <c r="I20" i="3"/>
  <c r="K20" i="3" s="1"/>
  <c r="I22" i="3"/>
  <c r="K22" i="3" s="1"/>
  <c r="I24" i="3"/>
  <c r="K24" i="3" s="1"/>
  <c r="I26" i="3"/>
  <c r="K26" i="3" s="1"/>
  <c r="I28" i="3"/>
  <c r="K28" i="3" s="1"/>
  <c r="I30" i="3"/>
  <c r="K30" i="3" s="1"/>
  <c r="I32" i="3"/>
  <c r="K32" i="3" s="1"/>
  <c r="I34" i="3"/>
  <c r="K34" i="3" s="1"/>
  <c r="I36" i="3"/>
  <c r="K36" i="3" s="1"/>
  <c r="I38" i="3"/>
  <c r="K38" i="3" s="1"/>
  <c r="I40" i="3"/>
  <c r="K40" i="3" s="1"/>
  <c r="I42" i="3"/>
  <c r="K42" i="3" s="1"/>
  <c r="I44" i="3"/>
  <c r="K44" i="3" s="1"/>
  <c r="K8" i="3" l="1"/>
  <c r="K6" i="3"/>
  <c r="K9" i="3"/>
  <c r="K7" i="3"/>
  <c r="K5" i="3"/>
  <c r="H29" i="3"/>
  <c r="H24" i="3"/>
  <c r="H10" i="3"/>
  <c r="H42" i="3"/>
  <c r="H32" i="3"/>
  <c r="H16" i="3"/>
  <c r="H5" i="3"/>
  <c r="H23" i="3"/>
  <c r="H31" i="3"/>
  <c r="H7" i="3"/>
  <c r="H21" i="3"/>
  <c r="H20" i="3"/>
  <c r="H6" i="3"/>
  <c r="H38" i="3"/>
  <c r="H30" i="3"/>
  <c r="H12" i="3"/>
  <c r="H39" i="3"/>
  <c r="H11" i="3"/>
  <c r="H25" i="3"/>
  <c r="H43" i="3"/>
  <c r="H13" i="3"/>
  <c r="H40" i="3"/>
  <c r="H18" i="3"/>
  <c r="H9" i="3"/>
  <c r="H36" i="3"/>
  <c r="H26" i="3"/>
  <c r="H8" i="3"/>
  <c r="H33" i="3"/>
  <c r="H41" i="3"/>
  <c r="H19" i="3"/>
  <c r="H35" i="3"/>
  <c r="I18" i="3"/>
  <c r="K18" i="3" s="1"/>
  <c r="H28" i="3"/>
  <c r="H14" i="3"/>
  <c r="H44" i="3"/>
  <c r="H34" i="3"/>
  <c r="H22" i="3"/>
  <c r="H17" i="3"/>
  <c r="H27" i="3"/>
  <c r="H37" i="3"/>
  <c r="H15" i="3"/>
  <c r="F9" i="4" l="1"/>
  <c r="F8" i="4"/>
  <c r="F10" i="4"/>
  <c r="F7" i="4"/>
  <c r="L5" i="1"/>
</calcChain>
</file>

<file path=xl/sharedStrings.xml><?xml version="1.0" encoding="utf-8"?>
<sst xmlns="http://schemas.openxmlformats.org/spreadsheetml/2006/main" count="330" uniqueCount="164">
  <si>
    <t>TRƯỜNG CAO ĐẲNG THỰC HÀNH FPT</t>
  </si>
  <si>
    <t>Năm học: 2021-2022</t>
  </si>
  <si>
    <t>DANH SÁCH SINH VIÊN</t>
  </si>
  <si>
    <t>STT</t>
  </si>
  <si>
    <t>Họ và tên SV</t>
  </si>
  <si>
    <t>Giới tính</t>
  </si>
  <si>
    <t>Ngày sinh</t>
  </si>
  <si>
    <t xml:space="preserve">Nơi sinh </t>
  </si>
  <si>
    <t>Địa chỉ</t>
  </si>
  <si>
    <t>Số điện thoại</t>
  </si>
  <si>
    <t>Học phí</t>
  </si>
  <si>
    <t>YT</t>
  </si>
  <si>
    <t>BH</t>
  </si>
  <si>
    <t>Tổng</t>
  </si>
  <si>
    <t>Ghi chú</t>
  </si>
  <si>
    <t>CÁC KHOẢN ĐÓNG GÓP</t>
  </si>
  <si>
    <t>Lê Công Bổng</t>
  </si>
  <si>
    <t>Khuất Trung Đức</t>
  </si>
  <si>
    <t>Trần Xuân Dương</t>
  </si>
  <si>
    <t>Nguyễn Minh Hiếu</t>
  </si>
  <si>
    <t>Nguyễn Văn Hùng</t>
  </si>
  <si>
    <t>Trần Hoàng Long</t>
  </si>
  <si>
    <t>Bùi Đình Phước</t>
  </si>
  <si>
    <t>Bùi Xuân Phương</t>
  </si>
  <si>
    <t>Nguyễn Hoàng Quân</t>
  </si>
  <si>
    <t>Lưu Văn Quý</t>
  </si>
  <si>
    <t>Nguyễn Đức Thắng</t>
  </si>
  <si>
    <t>Nguyễn Quang Thịnh</t>
  </si>
  <si>
    <t>Bùi Bách Toàn</t>
  </si>
  <si>
    <t>Trương Thái Trung</t>
  </si>
  <si>
    <t>Mạc Văn Tuân</t>
  </si>
  <si>
    <t>Nguyễn Bảo Việt</t>
  </si>
  <si>
    <t>Tạ Hoàng Anh</t>
  </si>
  <si>
    <t>Dương Văn Chính</t>
  </si>
  <si>
    <t>Ngô Thành Công</t>
  </si>
  <si>
    <t>Dương Quốc Đạt</t>
  </si>
  <si>
    <t>Lê Huy Đạt</t>
  </si>
  <si>
    <t>Hoàng Phương Đông</t>
  </si>
  <si>
    <t>Trần Việt Đức</t>
  </si>
  <si>
    <t>Nguyễn Phương Dũng</t>
  </si>
  <si>
    <t>Đỗ Thế Duy</t>
  </si>
  <si>
    <t>Dương Đức Duy</t>
  </si>
  <si>
    <t>Vũ Thế Hậu</t>
  </si>
  <si>
    <t>Đặng Quốc Phòng</t>
  </si>
  <si>
    <t>Nguyễn Quốc Phú</t>
  </si>
  <si>
    <t>Lê Trường Sinh</t>
  </si>
  <si>
    <t>Vũ Tiến Sỹ</t>
  </si>
  <si>
    <t>Hoàng Ngọc Thiện</t>
  </si>
  <si>
    <t>Dương Xạ Quang Thiều</t>
  </si>
  <si>
    <t>Trịnh Đình Tiến</t>
  </si>
  <si>
    <t>Hà Quỳnh Trâm</t>
  </si>
  <si>
    <t>Nguyễn Ngọc Tú</t>
  </si>
  <si>
    <t>Nguyễn Minh Tuấn</t>
  </si>
  <si>
    <t>Bùi Thanh Tùng</t>
  </si>
  <si>
    <t>Nguyễn Thành Văn</t>
  </si>
  <si>
    <t>Nguyễn Xuân Tiên</t>
  </si>
  <si>
    <t>Nam</t>
  </si>
  <si>
    <t>Nữ</t>
  </si>
  <si>
    <t>Hà Nội</t>
  </si>
  <si>
    <t>53 Linh Lang, phường Cống Vị</t>
  </si>
  <si>
    <t>54 Linh Lang, phường Cống Vị</t>
  </si>
  <si>
    <t>55 Linh Lang, phường Cống Vị</t>
  </si>
  <si>
    <t>56 Linh Lang, phường Cống Vị</t>
  </si>
  <si>
    <t>57 Linh Lang, phường Cống Vị</t>
  </si>
  <si>
    <t>58 Linh Lang, phường Cống Vị</t>
  </si>
  <si>
    <t>59 Linh Lang, phường Cống Vị</t>
  </si>
  <si>
    <t>60 Linh Lang, phường Cống Vị</t>
  </si>
  <si>
    <t>61 Linh Lang, phường Cống Vị</t>
  </si>
  <si>
    <t>62 Linh Lang, phường Cống Vị</t>
  </si>
  <si>
    <t>63 Linh Lang, phường Cống Vị</t>
  </si>
  <si>
    <t>64 Linh Lang, phường Cống Vị</t>
  </si>
  <si>
    <t>65 Linh Lang, phường Cống Vị</t>
  </si>
  <si>
    <t>66 Linh Lang, phường Cống Vị</t>
  </si>
  <si>
    <t>67 Linh Lang, phường Cống Vị</t>
  </si>
  <si>
    <t>68 Linh Lang, phường Cống Vị</t>
  </si>
  <si>
    <t>69 Linh Lang, phường Cống Vị</t>
  </si>
  <si>
    <t>70 Linh Lang, phường Cống Vị</t>
  </si>
  <si>
    <t>71 Linh Lang, phường Cống Vị</t>
  </si>
  <si>
    <t>72 Linh Lang, phường Cống Vị</t>
  </si>
  <si>
    <t>73 Linh Lang, phường Cống Vị</t>
  </si>
  <si>
    <t>74 Linh Lang, phường Cống Vị</t>
  </si>
  <si>
    <t>75 Linh Lang, phường Cống Vị</t>
  </si>
  <si>
    <t>76 Linh Lang, phường Cống Vị</t>
  </si>
  <si>
    <t>77 Linh Lang, phường Cống Vị</t>
  </si>
  <si>
    <t>78 Linh Lang, phường Cống Vị</t>
  </si>
  <si>
    <t>79 Linh Lang, phường Cống Vị</t>
  </si>
  <si>
    <t>80 Linh Lang, phường Cống Vị</t>
  </si>
  <si>
    <t>81 Linh Lang, phường Cống Vị</t>
  </si>
  <si>
    <t>82 Linh Lang, phường Cống Vị</t>
  </si>
  <si>
    <t>83 Linh Lang, phường Cống Vị</t>
  </si>
  <si>
    <t>84 Linh Lang, phường Cống Vị</t>
  </si>
  <si>
    <t>85 Linh Lang, phường Cống Vị</t>
  </si>
  <si>
    <t>86 Linh Lang, phường Cống Vị</t>
  </si>
  <si>
    <t>87 Linh Lang, phường Cống Vị</t>
  </si>
  <si>
    <t>88 Linh Lang, phường Cống Vị</t>
  </si>
  <si>
    <t>89 Linh Lang, phường Cống Vị</t>
  </si>
  <si>
    <t>90 Linh Lang, phường Cống Vị</t>
  </si>
  <si>
    <t>91 Linh Lang, phường Cống Vị</t>
  </si>
  <si>
    <t>92 Linh Lang, phường Cống Vị</t>
  </si>
  <si>
    <t>0869827432</t>
  </si>
  <si>
    <t>0335099885</t>
  </si>
  <si>
    <t>0199627662</t>
  </si>
  <si>
    <t>0734355209</t>
  </si>
  <si>
    <t>0886974352</t>
  </si>
  <si>
    <t>0352246805</t>
  </si>
  <si>
    <t>0182480742</t>
  </si>
  <si>
    <t>0717208289</t>
  </si>
  <si>
    <t>0904121272</t>
  </si>
  <si>
    <t>0369393725</t>
  </si>
  <si>
    <t>0165333822</t>
  </si>
  <si>
    <t>0700061369</t>
  </si>
  <si>
    <t>0921268192</t>
  </si>
  <si>
    <t>0386540645</t>
  </si>
  <si>
    <t>0148186902</t>
  </si>
  <si>
    <t>0682914449</t>
  </si>
  <si>
    <t>0938415112</t>
  </si>
  <si>
    <t>0403687565</t>
  </si>
  <si>
    <t>0131039982</t>
  </si>
  <si>
    <t>0665767529</t>
  </si>
  <si>
    <t>0269082756</t>
  </si>
  <si>
    <t>0491156993</t>
  </si>
  <si>
    <t>0956429446</t>
  </si>
  <si>
    <t>0421701899</t>
  </si>
  <si>
    <t>0251935836</t>
  </si>
  <si>
    <t>0508303913</t>
  </si>
  <si>
    <t>073576366</t>
  </si>
  <si>
    <t>0438848819</t>
  </si>
  <si>
    <t>0234788916</t>
  </si>
  <si>
    <t>0525450833</t>
  </si>
  <si>
    <t>0990723286</t>
  </si>
  <si>
    <t>0455995739</t>
  </si>
  <si>
    <t>0217641996</t>
  </si>
  <si>
    <t>0542597753</t>
  </si>
  <si>
    <t>0007870206</t>
  </si>
  <si>
    <t>0473142659</t>
  </si>
  <si>
    <t>0200495076</t>
  </si>
  <si>
    <t>0559744673</t>
  </si>
  <si>
    <t>0025017126</t>
  </si>
  <si>
    <t>0490289579</t>
  </si>
  <si>
    <t>Đoàn phí</t>
  </si>
  <si>
    <t>TỔNG KẾT BLOCK</t>
  </si>
  <si>
    <t>NĂM HỌC 2021-2022</t>
  </si>
  <si>
    <t>HỌ VÀ TÊN</t>
  </si>
  <si>
    <t>COM107</t>
  </si>
  <si>
    <t>ENG</t>
  </si>
  <si>
    <t>SKI1014</t>
  </si>
  <si>
    <t>COM203</t>
  </si>
  <si>
    <t>TBM</t>
  </si>
  <si>
    <t>XẾP THỨ</t>
  </si>
  <si>
    <t>XẾP LOẠI</t>
  </si>
  <si>
    <t>HẠNH KIỂM</t>
  </si>
  <si>
    <t>HỌC BỔNG</t>
  </si>
  <si>
    <t>Tốt</t>
  </si>
  <si>
    <t>Trung bình</t>
  </si>
  <si>
    <t>Khá</t>
  </si>
  <si>
    <t>ĐÁNH GIÁ CHẤT LƯỢNG BLOCK</t>
  </si>
  <si>
    <t xml:space="preserve">Học lực </t>
  </si>
  <si>
    <t xml:space="preserve">Tổng số </t>
  </si>
  <si>
    <t>Tổng số</t>
  </si>
  <si>
    <t>Hạnh kiểm</t>
  </si>
  <si>
    <t>Yếu</t>
  </si>
  <si>
    <t>Kém</t>
  </si>
  <si>
    <t>Giỏi</t>
  </si>
  <si>
    <t>Lớp:WE17306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</si>
</sst>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\ &quot;đồng&quot;"/>
    <numFmt numFmtId="165" formatCode="0.0"/>
  </numFmts>
  <fonts count="12" x14ac:knownFonts="1">
    <font>
      <sz val="11"/>
      <color theme="1"/>
      <name val="Arial"/>
      <family val="2"/>
      <charset val="163"/>
      <scheme val="minor"/>
    </font>
    <font>
      <sz val="9"/>
      <color theme="1"/>
      <name val="Arial"/>
      <family val="2"/>
      <charset val="163"/>
      <scheme val="minor"/>
    </font>
    <font>
      <sz val="9"/>
      <color rgb="FF202124"/>
      <name val="Arial"/>
      <family val="2"/>
      <charset val="163"/>
      <scheme val="minor"/>
    </font>
    <font>
      <b/>
      <sz val="9"/>
      <color theme="1"/>
      <name val="Arial"/>
      <family val="2"/>
      <scheme val="minor"/>
    </font>
    <font>
      <sz val="9"/>
      <color rgb="FF000000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1"/>
      <color theme="8"/>
      <name val="Arial"/>
      <family val="2"/>
      <scheme val="minor"/>
    </font>
    <font>
      <b/>
      <sz val="11"/>
      <color rgb="FFFF0000"/>
      <name val="Arial"/>
      <family val="2"/>
      <scheme val="minor"/>
    </font>
    <font>
      <b/>
      <sz val="12"/>
      <color theme="1"/>
      <name val="Times New Roman"/>
      <family val="1"/>
      <scheme val="major"/>
    </font>
    <font>
      <b/>
      <sz val="11"/>
      <color theme="1"/>
      <name val="Arial"/>
      <family val="2"/>
      <charset val="163"/>
      <scheme val="minor"/>
    </font>
    <font>
      <b/>
      <sz val="11"/>
      <color rgb="FFFF0000"/>
      <name val="Arial"/>
      <family val="2"/>
      <charset val="163"/>
      <scheme val="minor"/>
    </font>
    <font>
      <b/>
      <sz val="11"/>
      <color theme="1"/>
      <name val="Times New Roman"/>
      <family val="1"/>
      <scheme val="major"/>
    </font>
  </fonts>
  <fills count="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1" xfId="0" applyFont="1" applyBorder="1"/>
    <xf numFmtId="0" fontId="0" fillId="0" borderId="0" xfId="0" applyBorder="1"/>
    <xf numFmtId="0" fontId="2" fillId="0" borderId="0" xfId="0" applyFont="1"/>
    <xf numFmtId="14" fontId="1" fillId="0" borderId="1" xfId="0" applyNumberFormat="1" applyFont="1" applyBorder="1"/>
    <xf numFmtId="0" fontId="4" fillId="0" borderId="0" xfId="0" applyFont="1"/>
    <xf numFmtId="0" fontId="1" fillId="0" borderId="1" xfId="0" quotePrefix="1" applyFont="1" applyBorder="1"/>
    <xf numFmtId="164" fontId="1" fillId="0" borderId="1" xfId="0" applyNumberFormat="1" applyFont="1" applyBorder="1"/>
    <xf numFmtId="0" fontId="3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9" fillId="0" borderId="0" xfId="0" applyFont="1"/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5" fillId="0" borderId="0" xfId="0" applyFont="1"/>
    <xf numFmtId="0" fontId="5" fillId="4" borderId="1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1" xfId="0" applyFont="1" applyBorder="1" applyAlignment="1">
      <alignment horizontal="left"/>
    </xf>
    <xf numFmtId="0" fontId="0" fillId="7" borderId="1" xfId="0" applyFill="1" applyBorder="1" applyAlignment="1">
      <alignment horizontal="center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165" fontId="1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Biểu</a:t>
            </a:r>
            <a:r>
              <a:rPr lang="en-US" baseline="0"/>
              <a:t> đồ Hạnh kiểm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3.3333333333333333E-2"/>
          <c:y val="0.19432888597258677"/>
          <c:w val="0.75718941382327209"/>
          <c:h val="0.75474518810148727"/>
        </c:manualLayout>
      </c:layout>
      <c:pie3DChart>
        <c:varyColors val="1"/>
        <c:ser>
          <c:idx val="0"/>
          <c:order val="0"/>
          <c:tx>
            <c:strRef>
              <c:f>Tong_Hop!$B$6</c:f>
              <c:strCache>
                <c:ptCount val="1"/>
                <c:pt idx="0">
                  <c:v>Tổng số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A919-46DE-864F-12F14ED5056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A919-46DE-864F-12F14ED5056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A919-46DE-864F-12F14ED5056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A919-46DE-864F-12F14ED5056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A919-46DE-864F-12F14ED5056D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vi-VN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Tong_Hop!$A$7:$A$11</c:f>
              <c:strCache>
                <c:ptCount val="4"/>
                <c:pt idx="0">
                  <c:v>Tốt</c:v>
                </c:pt>
                <c:pt idx="1">
                  <c:v>Khá</c:v>
                </c:pt>
                <c:pt idx="2">
                  <c:v>Trung bình</c:v>
                </c:pt>
                <c:pt idx="3">
                  <c:v>Yếu</c:v>
                </c:pt>
              </c:strCache>
            </c:strRef>
          </c:cat>
          <c:val>
            <c:numRef>
              <c:f>Tong_Hop!$B$7:$B$11</c:f>
              <c:numCache>
                <c:formatCode>General</c:formatCode>
                <c:ptCount val="5"/>
                <c:pt idx="0">
                  <c:v>33</c:v>
                </c:pt>
                <c:pt idx="1">
                  <c:v>4</c:v>
                </c:pt>
                <c:pt idx="2">
                  <c:v>3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8B-45B4-8351-72E99B99E846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Biểu</a:t>
            </a:r>
            <a:r>
              <a:rPr lang="en-US" baseline="0"/>
              <a:t> đồ Học lực</a:t>
            </a:r>
            <a:r>
              <a:rPr lang="en-US"/>
              <a:t>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3.0555555555555555E-2"/>
          <c:y val="0.19432888597258677"/>
          <c:w val="0.75718941382327209"/>
          <c:h val="0.75474518810148727"/>
        </c:manualLayout>
      </c:layout>
      <c:pie3DChart>
        <c:varyColors val="1"/>
        <c:ser>
          <c:idx val="0"/>
          <c:order val="0"/>
          <c:tx>
            <c:strRef>
              <c:f>Tong_Hop!$E$6</c:f>
              <c:strCache>
                <c:ptCount val="1"/>
                <c:pt idx="0">
                  <c:v>Tổng số 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391-48D4-BD62-D2B2093616B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391-48D4-BD62-D2B2093616B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3391-48D4-BD62-D2B2093616B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3391-48D4-BD62-D2B2093616BF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vi-VN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Tong_Hop!$D$7:$D$10</c:f>
              <c:strCache>
                <c:ptCount val="4"/>
                <c:pt idx="0">
                  <c:v>Giỏi</c:v>
                </c:pt>
                <c:pt idx="1">
                  <c:v>Khá</c:v>
                </c:pt>
                <c:pt idx="2">
                  <c:v>Trung bình</c:v>
                </c:pt>
                <c:pt idx="3">
                  <c:v>Yếu</c:v>
                </c:pt>
              </c:strCache>
            </c:strRef>
          </c:cat>
          <c:val>
            <c:numRef>
              <c:f>Tong_Hop!$E$7:$E$10</c:f>
              <c:numCache>
                <c:formatCode>General</c:formatCode>
                <c:ptCount val="4"/>
                <c:pt idx="0">
                  <c:v>30</c:v>
                </c:pt>
                <c:pt idx="1">
                  <c:v>10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1C-45AF-90AD-56F1A4430616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492125</xdr:colOff>
      <xdr:row>11</xdr:row>
      <xdr:rowOff>76199</xdr:rowOff>
    </xdr:from>
    <xdr:to>
      <xdr:col>6</xdr:col>
      <xdr:colOff>57150</xdr:colOff>
      <xdr:row>22</xdr:row>
      <xdr:rowOff>34924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187325</xdr:colOff>
      <xdr:row>11</xdr:row>
      <xdr:rowOff>50800</xdr:rowOff>
    </xdr:from>
    <xdr:to>
      <xdr:col>12</xdr:col>
      <xdr:colOff>406400</xdr:colOff>
      <xdr:row>22</xdr:row>
      <xdr:rowOff>66674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7"/>
  <sheetViews>
    <sheetView topLeftCell="A25" zoomScaleNormal="100" workbookViewId="0">
      <selection activeCell="H2" sqref="H2"/>
    </sheetView>
  </sheetViews>
  <sheetFormatPr defaultRowHeight="14" x14ac:dyDescent="0.3"/>
  <cols>
    <col min="1" max="1" width="5" customWidth="1"/>
    <col min="2" max="2" width="18.08203125" customWidth="1"/>
    <col min="3" max="3" width="6.75" customWidth="1"/>
    <col min="4" max="4" width="10.58203125" customWidth="1"/>
    <col min="5" max="5" width="10.25" customWidth="1"/>
    <col min="6" max="6" width="21.25" customWidth="1"/>
    <col min="7" max="7" width="13.5" customWidth="1"/>
    <col min="8" max="8" width="11.1640625" bestFit="1" customWidth="1"/>
    <col min="9" max="10" width="9.08203125" bestFit="1" customWidth="1"/>
    <col min="11" max="11" width="9.9140625" bestFit="1" customWidth="1"/>
    <col min="12" max="12" width="11.1640625" bestFit="1" customWidth="1"/>
  </cols>
  <sheetData>
    <row r="1" spans="1:13" ht="15" x14ac:dyDescent="0.3">
      <c r="A1" s="23" t="s">
        <v>0</v>
      </c>
      <c r="B1" s="23"/>
      <c r="C1" s="23"/>
      <c r="D1" s="23"/>
      <c r="F1" s="25" t="s">
        <v>1</v>
      </c>
      <c r="G1" s="25"/>
    </row>
    <row r="2" spans="1:13" x14ac:dyDescent="0.3">
      <c r="C2" s="24" t="s">
        <v>163</v>
      </c>
      <c r="D2" s="24"/>
    </row>
    <row r="3" spans="1:13" x14ac:dyDescent="0.3">
      <c r="A3" s="26" t="s">
        <v>2</v>
      </c>
      <c r="B3" s="26"/>
      <c r="I3" s="27" t="s">
        <v>15</v>
      </c>
      <c r="J3" s="27"/>
      <c r="K3" s="27"/>
      <c r="L3" s="27"/>
      <c r="M3" s="27"/>
    </row>
    <row r="4" spans="1:13" x14ac:dyDescent="0.3">
      <c r="A4" s="8" t="s">
        <v>3</v>
      </c>
      <c r="B4" s="8" t="s">
        <v>4</v>
      </c>
      <c r="C4" s="8" t="s">
        <v>5</v>
      </c>
      <c r="D4" s="8" t="s">
        <v>6</v>
      </c>
      <c r="E4" s="8" t="s">
        <v>7</v>
      </c>
      <c r="F4" s="8" t="s">
        <v>8</v>
      </c>
      <c r="G4" s="8" t="s">
        <v>9</v>
      </c>
      <c r="H4" s="9" t="s">
        <v>10</v>
      </c>
      <c r="I4" s="9" t="s">
        <v>139</v>
      </c>
      <c r="J4" s="9" t="s">
        <v>11</v>
      </c>
      <c r="K4" s="9" t="s">
        <v>12</v>
      </c>
      <c r="L4" s="9" t="s">
        <v>13</v>
      </c>
      <c r="M4" s="9" t="s">
        <v>14</v>
      </c>
    </row>
    <row r="5" spans="1:13" x14ac:dyDescent="0.3">
      <c r="A5" s="10">
        <v>1</v>
      </c>
      <c r="B5" s="3" t="s">
        <v>16</v>
      </c>
      <c r="C5" s="10" t="s">
        <v>56</v>
      </c>
      <c r="D5" s="4">
        <v>37612</v>
      </c>
      <c r="E5" s="10" t="s">
        <v>58</v>
      </c>
      <c r="F5" s="5" t="s">
        <v>59</v>
      </c>
      <c r="G5" s="6" t="s">
        <v>99</v>
      </c>
      <c r="H5" s="7">
        <v>5000000</v>
      </c>
      <c r="I5" s="7">
        <v>50000</v>
      </c>
      <c r="J5" s="7">
        <v>40000</v>
      </c>
      <c r="K5" s="7">
        <v>550000</v>
      </c>
      <c r="L5" s="7">
        <f>H5+I5+J5+K5</f>
        <v>5640000</v>
      </c>
      <c r="M5" s="1"/>
    </row>
    <row r="6" spans="1:13" x14ac:dyDescent="0.3">
      <c r="A6" s="10">
        <v>2</v>
      </c>
      <c r="B6" s="1" t="s">
        <v>17</v>
      </c>
      <c r="C6" s="10" t="s">
        <v>56</v>
      </c>
      <c r="D6" s="4">
        <v>37613</v>
      </c>
      <c r="E6" s="10" t="s">
        <v>58</v>
      </c>
      <c r="F6" s="5" t="s">
        <v>60</v>
      </c>
      <c r="G6" s="6" t="s">
        <v>100</v>
      </c>
      <c r="H6" s="7">
        <v>5000000</v>
      </c>
      <c r="I6" s="7">
        <v>50000</v>
      </c>
      <c r="J6" s="7">
        <v>40000</v>
      </c>
      <c r="K6" s="7">
        <v>550000</v>
      </c>
      <c r="L6" s="7">
        <v>5640000</v>
      </c>
      <c r="M6" s="1"/>
    </row>
    <row r="7" spans="1:13" x14ac:dyDescent="0.3">
      <c r="A7" s="10">
        <v>3</v>
      </c>
      <c r="B7" s="1" t="s">
        <v>18</v>
      </c>
      <c r="C7" s="10" t="s">
        <v>56</v>
      </c>
      <c r="D7" s="4">
        <v>37614</v>
      </c>
      <c r="E7" s="10" t="s">
        <v>58</v>
      </c>
      <c r="F7" s="5" t="s">
        <v>61</v>
      </c>
      <c r="G7" s="6" t="s">
        <v>101</v>
      </c>
      <c r="H7" s="7">
        <v>5000000</v>
      </c>
      <c r="I7" s="7">
        <v>50000</v>
      </c>
      <c r="J7" s="7">
        <v>40000</v>
      </c>
      <c r="K7" s="7">
        <v>550000</v>
      </c>
      <c r="L7" s="7">
        <v>5640000</v>
      </c>
      <c r="M7" s="1"/>
    </row>
    <row r="8" spans="1:13" x14ac:dyDescent="0.3">
      <c r="A8" s="10">
        <v>4</v>
      </c>
      <c r="B8" s="1" t="s">
        <v>19</v>
      </c>
      <c r="C8" s="10" t="s">
        <v>56</v>
      </c>
      <c r="D8" s="4">
        <v>37615</v>
      </c>
      <c r="E8" s="10" t="s">
        <v>58</v>
      </c>
      <c r="F8" s="5" t="s">
        <v>62</v>
      </c>
      <c r="G8" s="6" t="s">
        <v>102</v>
      </c>
      <c r="H8" s="7">
        <v>5000000</v>
      </c>
      <c r="I8" s="7">
        <v>50000</v>
      </c>
      <c r="J8" s="7">
        <v>40000</v>
      </c>
      <c r="K8" s="7">
        <v>550000</v>
      </c>
      <c r="L8" s="7">
        <v>5640000</v>
      </c>
      <c r="M8" s="1"/>
    </row>
    <row r="9" spans="1:13" x14ac:dyDescent="0.3">
      <c r="A9" s="10">
        <v>5</v>
      </c>
      <c r="B9" s="1" t="s">
        <v>20</v>
      </c>
      <c r="C9" s="10" t="s">
        <v>56</v>
      </c>
      <c r="D9" s="4">
        <v>37616</v>
      </c>
      <c r="E9" s="10" t="s">
        <v>58</v>
      </c>
      <c r="F9" s="5" t="s">
        <v>63</v>
      </c>
      <c r="G9" s="6" t="s">
        <v>119</v>
      </c>
      <c r="H9" s="7">
        <v>5000000</v>
      </c>
      <c r="I9" s="7">
        <v>50000</v>
      </c>
      <c r="J9" s="7">
        <v>40000</v>
      </c>
      <c r="K9" s="7">
        <v>550000</v>
      </c>
      <c r="L9" s="7">
        <v>5640000</v>
      </c>
      <c r="M9" s="1"/>
    </row>
    <row r="10" spans="1:13" x14ac:dyDescent="0.3">
      <c r="A10" s="10">
        <v>6</v>
      </c>
      <c r="B10" s="1" t="s">
        <v>21</v>
      </c>
      <c r="C10" s="10" t="s">
        <v>56</v>
      </c>
      <c r="D10" s="4">
        <v>37617</v>
      </c>
      <c r="E10" s="10" t="s">
        <v>58</v>
      </c>
      <c r="F10" s="5" t="s">
        <v>64</v>
      </c>
      <c r="G10" s="6" t="s">
        <v>120</v>
      </c>
      <c r="H10" s="7">
        <v>5000000</v>
      </c>
      <c r="I10" s="7">
        <v>50000</v>
      </c>
      <c r="J10" s="7">
        <v>40000</v>
      </c>
      <c r="K10" s="7">
        <v>550000</v>
      </c>
      <c r="L10" s="7">
        <v>5640000</v>
      </c>
      <c r="M10" s="1"/>
    </row>
    <row r="11" spans="1:13" x14ac:dyDescent="0.3">
      <c r="A11" s="10">
        <v>7</v>
      </c>
      <c r="B11" s="1" t="s">
        <v>22</v>
      </c>
      <c r="C11" s="10" t="s">
        <v>56</v>
      </c>
      <c r="D11" s="4">
        <v>37618</v>
      </c>
      <c r="E11" s="10" t="s">
        <v>58</v>
      </c>
      <c r="F11" s="5" t="s">
        <v>65</v>
      </c>
      <c r="G11" s="6" t="s">
        <v>121</v>
      </c>
      <c r="H11" s="7">
        <v>5000000</v>
      </c>
      <c r="I11" s="7">
        <v>50000</v>
      </c>
      <c r="J11" s="7">
        <v>40000</v>
      </c>
      <c r="K11" s="7">
        <v>550000</v>
      </c>
      <c r="L11" s="7">
        <v>5640000</v>
      </c>
      <c r="M11" s="1"/>
    </row>
    <row r="12" spans="1:13" x14ac:dyDescent="0.3">
      <c r="A12" s="10">
        <v>8</v>
      </c>
      <c r="B12" s="1" t="s">
        <v>23</v>
      </c>
      <c r="C12" s="10" t="s">
        <v>56</v>
      </c>
      <c r="D12" s="4">
        <v>37619</v>
      </c>
      <c r="E12" s="10" t="s">
        <v>58</v>
      </c>
      <c r="F12" s="5" t="s">
        <v>66</v>
      </c>
      <c r="G12" s="6" t="s">
        <v>122</v>
      </c>
      <c r="H12" s="7">
        <v>5000000</v>
      </c>
      <c r="I12" s="7">
        <v>50000</v>
      </c>
      <c r="J12" s="7">
        <v>40000</v>
      </c>
      <c r="K12" s="7">
        <v>550000</v>
      </c>
      <c r="L12" s="7">
        <v>5640000</v>
      </c>
      <c r="M12" s="1"/>
    </row>
    <row r="13" spans="1:13" x14ac:dyDescent="0.3">
      <c r="A13" s="10">
        <v>9</v>
      </c>
      <c r="B13" s="1" t="s">
        <v>24</v>
      </c>
      <c r="C13" s="10" t="s">
        <v>56</v>
      </c>
      <c r="D13" s="4">
        <v>37620</v>
      </c>
      <c r="E13" s="10" t="s">
        <v>58</v>
      </c>
      <c r="F13" s="5" t="s">
        <v>67</v>
      </c>
      <c r="G13" s="6" t="s">
        <v>103</v>
      </c>
      <c r="H13" s="7">
        <v>5000000</v>
      </c>
      <c r="I13" s="7">
        <v>50000</v>
      </c>
      <c r="J13" s="7">
        <v>40000</v>
      </c>
      <c r="K13" s="7">
        <v>550000</v>
      </c>
      <c r="L13" s="7">
        <v>5640000</v>
      </c>
      <c r="M13" s="1"/>
    </row>
    <row r="14" spans="1:13" x14ac:dyDescent="0.3">
      <c r="A14" s="10">
        <v>10</v>
      </c>
      <c r="B14" s="1" t="s">
        <v>25</v>
      </c>
      <c r="C14" s="10" t="s">
        <v>57</v>
      </c>
      <c r="D14" s="4">
        <v>37621</v>
      </c>
      <c r="E14" s="10" t="s">
        <v>58</v>
      </c>
      <c r="F14" s="5" t="s">
        <v>68</v>
      </c>
      <c r="G14" s="6" t="s">
        <v>104</v>
      </c>
      <c r="H14" s="7">
        <v>5000000</v>
      </c>
      <c r="I14" s="7">
        <v>50000</v>
      </c>
      <c r="J14" s="7">
        <v>40000</v>
      </c>
      <c r="K14" s="7">
        <v>550000</v>
      </c>
      <c r="L14" s="7">
        <v>5640000</v>
      </c>
      <c r="M14" s="1"/>
    </row>
    <row r="15" spans="1:13" x14ac:dyDescent="0.3">
      <c r="A15" s="10">
        <v>11</v>
      </c>
      <c r="B15" s="1" t="s">
        <v>26</v>
      </c>
      <c r="C15" s="10" t="s">
        <v>56</v>
      </c>
      <c r="D15" s="4">
        <v>37622</v>
      </c>
      <c r="E15" s="10" t="s">
        <v>58</v>
      </c>
      <c r="F15" s="5" t="s">
        <v>69</v>
      </c>
      <c r="G15" s="6" t="s">
        <v>105</v>
      </c>
      <c r="H15" s="7">
        <v>5000000</v>
      </c>
      <c r="I15" s="7">
        <v>50000</v>
      </c>
      <c r="J15" s="7">
        <v>40000</v>
      </c>
      <c r="K15" s="7">
        <v>550000</v>
      </c>
      <c r="L15" s="7">
        <v>5640000</v>
      </c>
      <c r="M15" s="1"/>
    </row>
    <row r="16" spans="1:13" x14ac:dyDescent="0.3">
      <c r="A16" s="10">
        <v>12</v>
      </c>
      <c r="B16" s="1" t="s">
        <v>27</v>
      </c>
      <c r="C16" s="10" t="s">
        <v>56</v>
      </c>
      <c r="D16" s="4">
        <v>37623</v>
      </c>
      <c r="E16" s="10" t="s">
        <v>58</v>
      </c>
      <c r="F16" s="5" t="s">
        <v>70</v>
      </c>
      <c r="G16" s="6" t="s">
        <v>106</v>
      </c>
      <c r="H16" s="7">
        <v>5000000</v>
      </c>
      <c r="I16" s="7">
        <v>50000</v>
      </c>
      <c r="J16" s="7">
        <v>40000</v>
      </c>
      <c r="K16" s="7">
        <v>550000</v>
      </c>
      <c r="L16" s="7">
        <v>5640000</v>
      </c>
      <c r="M16" s="1"/>
    </row>
    <row r="17" spans="1:13" x14ac:dyDescent="0.3">
      <c r="A17" s="10">
        <v>13</v>
      </c>
      <c r="B17" s="1" t="s">
        <v>28</v>
      </c>
      <c r="C17" s="10" t="s">
        <v>56</v>
      </c>
      <c r="D17" s="4">
        <v>37624</v>
      </c>
      <c r="E17" s="10" t="s">
        <v>58</v>
      </c>
      <c r="F17" s="5" t="s">
        <v>71</v>
      </c>
      <c r="G17" s="6" t="s">
        <v>123</v>
      </c>
      <c r="H17" s="7">
        <v>5000000</v>
      </c>
      <c r="I17" s="7">
        <v>50000</v>
      </c>
      <c r="J17" s="7">
        <v>40000</v>
      </c>
      <c r="K17" s="7">
        <v>550000</v>
      </c>
      <c r="L17" s="7">
        <v>5640000</v>
      </c>
      <c r="M17" s="1"/>
    </row>
    <row r="18" spans="1:13" x14ac:dyDescent="0.3">
      <c r="A18" s="10">
        <v>14</v>
      </c>
      <c r="B18" s="1" t="s">
        <v>29</v>
      </c>
      <c r="C18" s="10" t="s">
        <v>56</v>
      </c>
      <c r="D18" s="4">
        <v>37625</v>
      </c>
      <c r="E18" s="10" t="s">
        <v>58</v>
      </c>
      <c r="F18" s="5" t="s">
        <v>72</v>
      </c>
      <c r="G18" s="6" t="s">
        <v>124</v>
      </c>
      <c r="H18" s="7">
        <v>5000000</v>
      </c>
      <c r="I18" s="7">
        <v>50000</v>
      </c>
      <c r="J18" s="7">
        <v>40000</v>
      </c>
      <c r="K18" s="7">
        <v>550000</v>
      </c>
      <c r="L18" s="7">
        <v>5640000</v>
      </c>
      <c r="M18" s="1"/>
    </row>
    <row r="19" spans="1:13" x14ac:dyDescent="0.3">
      <c r="A19" s="10">
        <v>15</v>
      </c>
      <c r="B19" s="1" t="s">
        <v>30</v>
      </c>
      <c r="C19" s="10" t="s">
        <v>56</v>
      </c>
      <c r="D19" s="4">
        <v>37626</v>
      </c>
      <c r="E19" s="10" t="s">
        <v>58</v>
      </c>
      <c r="F19" s="5" t="s">
        <v>73</v>
      </c>
      <c r="G19" s="6" t="s">
        <v>125</v>
      </c>
      <c r="H19" s="7">
        <v>5000000</v>
      </c>
      <c r="I19" s="7">
        <v>50000</v>
      </c>
      <c r="J19" s="7">
        <v>40000</v>
      </c>
      <c r="K19" s="7">
        <v>550000</v>
      </c>
      <c r="L19" s="7">
        <v>5640000</v>
      </c>
      <c r="M19" s="1"/>
    </row>
    <row r="20" spans="1:13" x14ac:dyDescent="0.3">
      <c r="A20" s="10">
        <v>16</v>
      </c>
      <c r="B20" s="1" t="s">
        <v>31</v>
      </c>
      <c r="C20" s="10" t="s">
        <v>56</v>
      </c>
      <c r="D20" s="4">
        <v>37627</v>
      </c>
      <c r="E20" s="10" t="s">
        <v>58</v>
      </c>
      <c r="F20" s="5" t="s">
        <v>74</v>
      </c>
      <c r="G20" s="6" t="s">
        <v>126</v>
      </c>
      <c r="H20" s="7">
        <v>5000000</v>
      </c>
      <c r="I20" s="7">
        <v>50000</v>
      </c>
      <c r="J20" s="7">
        <v>40000</v>
      </c>
      <c r="K20" s="7">
        <v>550000</v>
      </c>
      <c r="L20" s="7">
        <v>5640000</v>
      </c>
      <c r="M20" s="1"/>
    </row>
    <row r="21" spans="1:13" x14ac:dyDescent="0.3">
      <c r="A21" s="10">
        <v>17</v>
      </c>
      <c r="B21" s="1" t="s">
        <v>32</v>
      </c>
      <c r="C21" s="10" t="s">
        <v>57</v>
      </c>
      <c r="D21" s="4">
        <v>37628</v>
      </c>
      <c r="E21" s="10" t="s">
        <v>58</v>
      </c>
      <c r="F21" s="5" t="s">
        <v>75</v>
      </c>
      <c r="G21" s="6" t="s">
        <v>107</v>
      </c>
      <c r="H21" s="7">
        <v>5000000</v>
      </c>
      <c r="I21" s="7">
        <v>50000</v>
      </c>
      <c r="J21" s="7">
        <v>40000</v>
      </c>
      <c r="K21" s="7">
        <v>550000</v>
      </c>
      <c r="L21" s="7">
        <v>5640000</v>
      </c>
      <c r="M21" s="1"/>
    </row>
    <row r="22" spans="1:13" x14ac:dyDescent="0.3">
      <c r="A22" s="10">
        <v>18</v>
      </c>
      <c r="B22" s="1" t="s">
        <v>33</v>
      </c>
      <c r="C22" s="10" t="s">
        <v>56</v>
      </c>
      <c r="D22" s="4">
        <v>37629</v>
      </c>
      <c r="E22" s="10" t="s">
        <v>58</v>
      </c>
      <c r="F22" s="5" t="s">
        <v>76</v>
      </c>
      <c r="G22" s="6" t="s">
        <v>108</v>
      </c>
      <c r="H22" s="7">
        <v>5000000</v>
      </c>
      <c r="I22" s="7">
        <v>50000</v>
      </c>
      <c r="J22" s="7">
        <v>40000</v>
      </c>
      <c r="K22" s="7">
        <v>550000</v>
      </c>
      <c r="L22" s="7">
        <v>5640000</v>
      </c>
      <c r="M22" s="1"/>
    </row>
    <row r="23" spans="1:13" x14ac:dyDescent="0.3">
      <c r="A23" s="10">
        <v>19</v>
      </c>
      <c r="B23" s="1" t="s">
        <v>34</v>
      </c>
      <c r="C23" s="10" t="s">
        <v>56</v>
      </c>
      <c r="D23" s="4">
        <v>37630</v>
      </c>
      <c r="E23" s="10" t="s">
        <v>58</v>
      </c>
      <c r="F23" s="5" t="s">
        <v>77</v>
      </c>
      <c r="G23" s="6" t="s">
        <v>109</v>
      </c>
      <c r="H23" s="7">
        <v>5000000</v>
      </c>
      <c r="I23" s="7">
        <v>50000</v>
      </c>
      <c r="J23" s="7">
        <v>40000</v>
      </c>
      <c r="K23" s="7">
        <v>550000</v>
      </c>
      <c r="L23" s="7">
        <v>5640000</v>
      </c>
      <c r="M23" s="1"/>
    </row>
    <row r="24" spans="1:13" x14ac:dyDescent="0.3">
      <c r="A24" s="10">
        <v>20</v>
      </c>
      <c r="B24" s="1" t="s">
        <v>35</v>
      </c>
      <c r="C24" s="10" t="s">
        <v>56</v>
      </c>
      <c r="D24" s="4">
        <v>37631</v>
      </c>
      <c r="E24" s="10" t="s">
        <v>58</v>
      </c>
      <c r="F24" s="5" t="s">
        <v>78</v>
      </c>
      <c r="G24" s="6" t="s">
        <v>110</v>
      </c>
      <c r="H24" s="7">
        <v>5000000</v>
      </c>
      <c r="I24" s="7">
        <v>50000</v>
      </c>
      <c r="J24" s="7">
        <v>40000</v>
      </c>
      <c r="K24" s="7">
        <v>550000</v>
      </c>
      <c r="L24" s="7">
        <v>5640000</v>
      </c>
      <c r="M24" s="1"/>
    </row>
    <row r="25" spans="1:13" x14ac:dyDescent="0.3">
      <c r="A25" s="10">
        <v>21</v>
      </c>
      <c r="B25" s="1" t="s">
        <v>36</v>
      </c>
      <c r="C25" s="10" t="s">
        <v>56</v>
      </c>
      <c r="D25" s="4">
        <v>37632</v>
      </c>
      <c r="E25" s="10" t="s">
        <v>58</v>
      </c>
      <c r="F25" s="5" t="s">
        <v>79</v>
      </c>
      <c r="G25" s="6" t="s">
        <v>127</v>
      </c>
      <c r="H25" s="7">
        <v>5000000</v>
      </c>
      <c r="I25" s="7">
        <v>50000</v>
      </c>
      <c r="J25" s="7">
        <v>40000</v>
      </c>
      <c r="K25" s="7">
        <v>550000</v>
      </c>
      <c r="L25" s="7">
        <v>5640000</v>
      </c>
      <c r="M25" s="1"/>
    </row>
    <row r="26" spans="1:13" x14ac:dyDescent="0.3">
      <c r="A26" s="10">
        <v>22</v>
      </c>
      <c r="B26" s="1" t="s">
        <v>37</v>
      </c>
      <c r="C26" s="10" t="s">
        <v>56</v>
      </c>
      <c r="D26" s="4">
        <v>37633</v>
      </c>
      <c r="E26" s="10" t="s">
        <v>58</v>
      </c>
      <c r="F26" s="5" t="s">
        <v>80</v>
      </c>
      <c r="G26" s="6" t="s">
        <v>128</v>
      </c>
      <c r="H26" s="7">
        <v>5000000</v>
      </c>
      <c r="I26" s="7">
        <v>50000</v>
      </c>
      <c r="J26" s="7">
        <v>40000</v>
      </c>
      <c r="K26" s="7">
        <v>550000</v>
      </c>
      <c r="L26" s="7">
        <v>5640000</v>
      </c>
      <c r="M26" s="1"/>
    </row>
    <row r="27" spans="1:13" x14ac:dyDescent="0.3">
      <c r="A27" s="10">
        <v>23</v>
      </c>
      <c r="B27" s="1" t="s">
        <v>38</v>
      </c>
      <c r="C27" s="10" t="s">
        <v>56</v>
      </c>
      <c r="D27" s="4">
        <v>37634</v>
      </c>
      <c r="E27" s="10" t="s">
        <v>58</v>
      </c>
      <c r="F27" s="5" t="s">
        <v>81</v>
      </c>
      <c r="G27" s="6" t="s">
        <v>129</v>
      </c>
      <c r="H27" s="7">
        <v>5000000</v>
      </c>
      <c r="I27" s="7">
        <v>50000</v>
      </c>
      <c r="J27" s="7">
        <v>40000</v>
      </c>
      <c r="K27" s="7">
        <v>550000</v>
      </c>
      <c r="L27" s="7">
        <v>5640000</v>
      </c>
      <c r="M27" s="1"/>
    </row>
    <row r="28" spans="1:13" x14ac:dyDescent="0.3">
      <c r="A28" s="10">
        <v>24</v>
      </c>
      <c r="B28" s="1" t="s">
        <v>39</v>
      </c>
      <c r="C28" s="10" t="s">
        <v>56</v>
      </c>
      <c r="D28" s="4">
        <v>37635</v>
      </c>
      <c r="E28" s="10" t="s">
        <v>58</v>
      </c>
      <c r="F28" s="5" t="s">
        <v>82</v>
      </c>
      <c r="G28" s="6" t="s">
        <v>130</v>
      </c>
      <c r="H28" s="7">
        <v>5000000</v>
      </c>
      <c r="I28" s="7">
        <v>50000</v>
      </c>
      <c r="J28" s="7">
        <v>40000</v>
      </c>
      <c r="K28" s="7">
        <v>550000</v>
      </c>
      <c r="L28" s="7">
        <v>5640000</v>
      </c>
      <c r="M28" s="1"/>
    </row>
    <row r="29" spans="1:13" x14ac:dyDescent="0.3">
      <c r="A29" s="10">
        <v>25</v>
      </c>
      <c r="B29" s="1" t="s">
        <v>40</v>
      </c>
      <c r="C29" s="10" t="s">
        <v>57</v>
      </c>
      <c r="D29" s="4">
        <v>37636</v>
      </c>
      <c r="E29" s="10" t="s">
        <v>58</v>
      </c>
      <c r="F29" s="5" t="s">
        <v>83</v>
      </c>
      <c r="G29" s="6" t="s">
        <v>111</v>
      </c>
      <c r="H29" s="7">
        <v>5000000</v>
      </c>
      <c r="I29" s="7">
        <v>50000</v>
      </c>
      <c r="J29" s="7">
        <v>40000</v>
      </c>
      <c r="K29" s="7">
        <v>550000</v>
      </c>
      <c r="L29" s="7">
        <v>5640000</v>
      </c>
      <c r="M29" s="1"/>
    </row>
    <row r="30" spans="1:13" x14ac:dyDescent="0.3">
      <c r="A30" s="10">
        <v>26</v>
      </c>
      <c r="B30" s="1" t="s">
        <v>41</v>
      </c>
      <c r="C30" s="10" t="s">
        <v>56</v>
      </c>
      <c r="D30" s="4">
        <v>37637</v>
      </c>
      <c r="E30" s="10" t="s">
        <v>58</v>
      </c>
      <c r="F30" s="5" t="s">
        <v>84</v>
      </c>
      <c r="G30" s="6" t="s">
        <v>112</v>
      </c>
      <c r="H30" s="7">
        <v>5000000</v>
      </c>
      <c r="I30" s="7">
        <v>50000</v>
      </c>
      <c r="J30" s="7">
        <v>40000</v>
      </c>
      <c r="K30" s="7">
        <v>550000</v>
      </c>
      <c r="L30" s="7">
        <v>5640000</v>
      </c>
      <c r="M30" s="1"/>
    </row>
    <row r="31" spans="1:13" x14ac:dyDescent="0.3">
      <c r="A31" s="10">
        <v>27</v>
      </c>
      <c r="B31" s="1" t="s">
        <v>42</v>
      </c>
      <c r="C31" s="10" t="s">
        <v>57</v>
      </c>
      <c r="D31" s="4">
        <v>37638</v>
      </c>
      <c r="E31" s="10" t="s">
        <v>58</v>
      </c>
      <c r="F31" s="5" t="s">
        <v>85</v>
      </c>
      <c r="G31" s="6" t="s">
        <v>113</v>
      </c>
      <c r="H31" s="7">
        <v>5000000</v>
      </c>
      <c r="I31" s="7">
        <v>50000</v>
      </c>
      <c r="J31" s="7">
        <v>40000</v>
      </c>
      <c r="K31" s="7">
        <v>550000</v>
      </c>
      <c r="L31" s="7">
        <v>5640000</v>
      </c>
      <c r="M31" s="1"/>
    </row>
    <row r="32" spans="1:13" x14ac:dyDescent="0.3">
      <c r="A32" s="10">
        <v>28</v>
      </c>
      <c r="B32" s="1" t="s">
        <v>43</v>
      </c>
      <c r="C32" s="10" t="s">
        <v>56</v>
      </c>
      <c r="D32" s="4">
        <v>37639</v>
      </c>
      <c r="E32" s="10" t="s">
        <v>58</v>
      </c>
      <c r="F32" s="5" t="s">
        <v>86</v>
      </c>
      <c r="G32" s="6" t="s">
        <v>114</v>
      </c>
      <c r="H32" s="7">
        <v>5000000</v>
      </c>
      <c r="I32" s="7">
        <v>50000</v>
      </c>
      <c r="J32" s="7">
        <v>40000</v>
      </c>
      <c r="K32" s="7">
        <v>550000</v>
      </c>
      <c r="L32" s="7">
        <v>5640000</v>
      </c>
      <c r="M32" s="1"/>
    </row>
    <row r="33" spans="1:13" x14ac:dyDescent="0.3">
      <c r="A33" s="10">
        <v>29</v>
      </c>
      <c r="B33" s="1" t="s">
        <v>44</v>
      </c>
      <c r="C33" s="10" t="s">
        <v>56</v>
      </c>
      <c r="D33" s="4">
        <v>37640</v>
      </c>
      <c r="E33" s="10" t="s">
        <v>58</v>
      </c>
      <c r="F33" s="5" t="s">
        <v>87</v>
      </c>
      <c r="G33" s="6" t="s">
        <v>131</v>
      </c>
      <c r="H33" s="7">
        <v>5000000</v>
      </c>
      <c r="I33" s="7">
        <v>50000</v>
      </c>
      <c r="J33" s="7">
        <v>40000</v>
      </c>
      <c r="K33" s="7">
        <v>550000</v>
      </c>
      <c r="L33" s="7">
        <v>5640000</v>
      </c>
      <c r="M33" s="1"/>
    </row>
    <row r="34" spans="1:13" x14ac:dyDescent="0.3">
      <c r="A34" s="10">
        <v>30</v>
      </c>
      <c r="B34" s="1" t="s">
        <v>45</v>
      </c>
      <c r="C34" s="10" t="s">
        <v>56</v>
      </c>
      <c r="D34" s="4">
        <v>37641</v>
      </c>
      <c r="E34" s="10" t="s">
        <v>58</v>
      </c>
      <c r="F34" s="5" t="s">
        <v>88</v>
      </c>
      <c r="G34" s="6" t="s">
        <v>132</v>
      </c>
      <c r="H34" s="7">
        <v>5000000</v>
      </c>
      <c r="I34" s="7">
        <v>50000</v>
      </c>
      <c r="J34" s="7">
        <v>40000</v>
      </c>
      <c r="K34" s="7">
        <v>550000</v>
      </c>
      <c r="L34" s="7">
        <v>5640000</v>
      </c>
      <c r="M34" s="1"/>
    </row>
    <row r="35" spans="1:13" x14ac:dyDescent="0.3">
      <c r="A35" s="10">
        <v>31</v>
      </c>
      <c r="B35" s="1" t="s">
        <v>46</v>
      </c>
      <c r="C35" s="10" t="s">
        <v>57</v>
      </c>
      <c r="D35" s="4">
        <v>37642</v>
      </c>
      <c r="E35" s="10" t="s">
        <v>58</v>
      </c>
      <c r="F35" s="5" t="s">
        <v>89</v>
      </c>
      <c r="G35" s="6" t="s">
        <v>133</v>
      </c>
      <c r="H35" s="7">
        <v>5000000</v>
      </c>
      <c r="I35" s="7">
        <v>50000</v>
      </c>
      <c r="J35" s="7">
        <v>40000</v>
      </c>
      <c r="K35" s="7">
        <v>550000</v>
      </c>
      <c r="L35" s="7">
        <v>5640000</v>
      </c>
      <c r="M35" s="1"/>
    </row>
    <row r="36" spans="1:13" x14ac:dyDescent="0.3">
      <c r="A36" s="10">
        <v>32</v>
      </c>
      <c r="B36" s="1" t="s">
        <v>47</v>
      </c>
      <c r="C36" s="10" t="s">
        <v>56</v>
      </c>
      <c r="D36" s="4">
        <v>37643</v>
      </c>
      <c r="E36" s="10" t="s">
        <v>58</v>
      </c>
      <c r="F36" s="5" t="s">
        <v>90</v>
      </c>
      <c r="G36" s="6" t="s">
        <v>134</v>
      </c>
      <c r="H36" s="7">
        <v>5000000</v>
      </c>
      <c r="I36" s="7">
        <v>50000</v>
      </c>
      <c r="J36" s="7">
        <v>40000</v>
      </c>
      <c r="K36" s="7">
        <v>550000</v>
      </c>
      <c r="L36" s="7">
        <v>5640000</v>
      </c>
      <c r="M36" s="1"/>
    </row>
    <row r="37" spans="1:13" x14ac:dyDescent="0.3">
      <c r="A37" s="10">
        <v>33</v>
      </c>
      <c r="B37" s="1" t="s">
        <v>48</v>
      </c>
      <c r="C37" s="10" t="s">
        <v>56</v>
      </c>
      <c r="D37" s="4">
        <v>37644</v>
      </c>
      <c r="E37" s="10" t="s">
        <v>58</v>
      </c>
      <c r="F37" s="5" t="s">
        <v>91</v>
      </c>
      <c r="G37" s="6" t="s">
        <v>115</v>
      </c>
      <c r="H37" s="7">
        <v>5000000</v>
      </c>
      <c r="I37" s="7">
        <v>50000</v>
      </c>
      <c r="J37" s="7">
        <v>40000</v>
      </c>
      <c r="K37" s="7">
        <v>550000</v>
      </c>
      <c r="L37" s="7">
        <v>5640000</v>
      </c>
      <c r="M37" s="1"/>
    </row>
    <row r="38" spans="1:13" x14ac:dyDescent="0.3">
      <c r="A38" s="10">
        <v>34</v>
      </c>
      <c r="B38" s="1" t="s">
        <v>49</v>
      </c>
      <c r="C38" s="10" t="s">
        <v>56</v>
      </c>
      <c r="D38" s="4">
        <v>37645</v>
      </c>
      <c r="E38" s="10" t="s">
        <v>58</v>
      </c>
      <c r="F38" s="5" t="s">
        <v>92</v>
      </c>
      <c r="G38" s="6" t="s">
        <v>116</v>
      </c>
      <c r="H38" s="7">
        <v>5000000</v>
      </c>
      <c r="I38" s="7">
        <v>50000</v>
      </c>
      <c r="J38" s="7">
        <v>40000</v>
      </c>
      <c r="K38" s="7">
        <v>550000</v>
      </c>
      <c r="L38" s="7">
        <v>5640000</v>
      </c>
      <c r="M38" s="1"/>
    </row>
    <row r="39" spans="1:13" x14ac:dyDescent="0.3">
      <c r="A39" s="10">
        <v>35</v>
      </c>
      <c r="B39" s="1" t="s">
        <v>50</v>
      </c>
      <c r="C39" s="10" t="s">
        <v>56</v>
      </c>
      <c r="D39" s="4">
        <v>37646</v>
      </c>
      <c r="E39" s="10" t="s">
        <v>58</v>
      </c>
      <c r="F39" s="5" t="s">
        <v>93</v>
      </c>
      <c r="G39" s="6" t="s">
        <v>117</v>
      </c>
      <c r="H39" s="7">
        <v>5000000</v>
      </c>
      <c r="I39" s="7">
        <v>50000</v>
      </c>
      <c r="J39" s="7">
        <v>40000</v>
      </c>
      <c r="K39" s="7">
        <v>550000</v>
      </c>
      <c r="L39" s="7">
        <v>5640000</v>
      </c>
      <c r="M39" s="1"/>
    </row>
    <row r="40" spans="1:13" x14ac:dyDescent="0.3">
      <c r="A40" s="10">
        <v>36</v>
      </c>
      <c r="B40" s="1" t="s">
        <v>51</v>
      </c>
      <c r="C40" s="10" t="s">
        <v>56</v>
      </c>
      <c r="D40" s="4">
        <v>37647</v>
      </c>
      <c r="E40" s="10" t="s">
        <v>58</v>
      </c>
      <c r="F40" s="5" t="s">
        <v>94</v>
      </c>
      <c r="G40" s="6" t="s">
        <v>118</v>
      </c>
      <c r="H40" s="7">
        <v>5000000</v>
      </c>
      <c r="I40" s="7">
        <v>50000</v>
      </c>
      <c r="J40" s="7">
        <v>40000</v>
      </c>
      <c r="K40" s="7">
        <v>550000</v>
      </c>
      <c r="L40" s="7">
        <v>5640000</v>
      </c>
      <c r="M40" s="1"/>
    </row>
    <row r="41" spans="1:13" x14ac:dyDescent="0.3">
      <c r="A41" s="10">
        <v>37</v>
      </c>
      <c r="B41" s="1" t="s">
        <v>52</v>
      </c>
      <c r="C41" s="10" t="s">
        <v>57</v>
      </c>
      <c r="D41" s="4">
        <v>37648</v>
      </c>
      <c r="E41" s="10" t="s">
        <v>58</v>
      </c>
      <c r="F41" s="5" t="s">
        <v>95</v>
      </c>
      <c r="G41" s="6" t="s">
        <v>135</v>
      </c>
      <c r="H41" s="7">
        <v>5000000</v>
      </c>
      <c r="I41" s="7">
        <v>50000</v>
      </c>
      <c r="J41" s="7">
        <v>40000</v>
      </c>
      <c r="K41" s="7">
        <v>550000</v>
      </c>
      <c r="L41" s="7">
        <v>5640000</v>
      </c>
      <c r="M41" s="1"/>
    </row>
    <row r="42" spans="1:13" x14ac:dyDescent="0.3">
      <c r="A42" s="10">
        <v>38</v>
      </c>
      <c r="B42" s="1" t="s">
        <v>53</v>
      </c>
      <c r="C42" s="10" t="s">
        <v>56</v>
      </c>
      <c r="D42" s="4">
        <v>37649</v>
      </c>
      <c r="E42" s="10" t="s">
        <v>58</v>
      </c>
      <c r="F42" s="5" t="s">
        <v>96</v>
      </c>
      <c r="G42" s="6" t="s">
        <v>136</v>
      </c>
      <c r="H42" s="7">
        <v>5000000</v>
      </c>
      <c r="I42" s="7">
        <v>50000</v>
      </c>
      <c r="J42" s="7">
        <v>40000</v>
      </c>
      <c r="K42" s="7">
        <v>550000</v>
      </c>
      <c r="L42" s="7">
        <v>5640000</v>
      </c>
      <c r="M42" s="1"/>
    </row>
    <row r="43" spans="1:13" x14ac:dyDescent="0.3">
      <c r="A43" s="10">
        <v>39</v>
      </c>
      <c r="B43" s="1" t="s">
        <v>54</v>
      </c>
      <c r="C43" s="10" t="s">
        <v>56</v>
      </c>
      <c r="D43" s="4">
        <v>37650</v>
      </c>
      <c r="E43" s="10" t="s">
        <v>58</v>
      </c>
      <c r="F43" s="5" t="s">
        <v>97</v>
      </c>
      <c r="G43" s="6" t="s">
        <v>137</v>
      </c>
      <c r="H43" s="7">
        <v>5000000</v>
      </c>
      <c r="I43" s="7">
        <v>50000</v>
      </c>
      <c r="J43" s="7">
        <v>40000</v>
      </c>
      <c r="K43" s="7">
        <v>550000</v>
      </c>
      <c r="L43" s="7">
        <v>5640000</v>
      </c>
      <c r="M43" s="1"/>
    </row>
    <row r="44" spans="1:13" x14ac:dyDescent="0.3">
      <c r="A44" s="10">
        <v>40</v>
      </c>
      <c r="B44" s="1" t="s">
        <v>55</v>
      </c>
      <c r="C44" s="10" t="s">
        <v>56</v>
      </c>
      <c r="D44" s="4">
        <v>37651</v>
      </c>
      <c r="E44" s="10" t="s">
        <v>58</v>
      </c>
      <c r="F44" s="5" t="s">
        <v>98</v>
      </c>
      <c r="G44" s="6" t="s">
        <v>138</v>
      </c>
      <c r="H44" s="7">
        <v>5000000</v>
      </c>
      <c r="I44" s="7">
        <v>50000</v>
      </c>
      <c r="J44" s="7">
        <v>40000</v>
      </c>
      <c r="K44" s="7">
        <v>550000</v>
      </c>
      <c r="L44" s="7">
        <v>5640000</v>
      </c>
      <c r="M44" s="1"/>
    </row>
    <row r="47" spans="1:13" x14ac:dyDescent="0.3">
      <c r="D47" s="2"/>
    </row>
  </sheetData>
  <mergeCells count="5">
    <mergeCell ref="A1:D1"/>
    <mergeCell ref="C2:D2"/>
    <mergeCell ref="F1:G1"/>
    <mergeCell ref="A3:B3"/>
    <mergeCell ref="I3:M3"/>
  </mergeCells>
  <dataValidations count="1">
    <dataValidation type="list" allowBlank="1" showInputMessage="1" showErrorMessage="1" errorTitle="TB lỗi " error="Chỉ chọn trong danh sách" promptTitle="Mời nhập" prompt="Chọn trong danh sách" sqref="C5:C44">
      <formula1>"Nam,Nữ"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4"/>
  <sheetViews>
    <sheetView tabSelected="1" workbookViewId="0">
      <selection activeCell="K5" sqref="K5"/>
    </sheetView>
  </sheetViews>
  <sheetFormatPr defaultRowHeight="14" x14ac:dyDescent="0.3"/>
  <cols>
    <col min="2" max="2" width="15.75" customWidth="1"/>
    <col min="10" max="10" width="10.9140625" customWidth="1"/>
    <col min="11" max="11" width="13.75" customWidth="1"/>
  </cols>
  <sheetData>
    <row r="1" spans="1:11" ht="15" x14ac:dyDescent="0.3">
      <c r="A1" s="23" t="s">
        <v>0</v>
      </c>
      <c r="B1" s="23"/>
      <c r="C1" s="23"/>
      <c r="D1" s="23"/>
      <c r="E1" s="28" t="s">
        <v>140</v>
      </c>
      <c r="F1" s="28"/>
    </row>
    <row r="2" spans="1:11" x14ac:dyDescent="0.3">
      <c r="A2" s="29" t="s">
        <v>141</v>
      </c>
      <c r="B2" s="29"/>
      <c r="C2" s="11"/>
      <c r="D2" s="11"/>
      <c r="E2" s="11"/>
      <c r="F2" s="11"/>
    </row>
    <row r="4" spans="1:11" x14ac:dyDescent="0.3">
      <c r="A4" s="12" t="s">
        <v>3</v>
      </c>
      <c r="B4" s="12" t="s">
        <v>142</v>
      </c>
      <c r="C4" s="13" t="s">
        <v>143</v>
      </c>
      <c r="D4" s="13" t="s">
        <v>144</v>
      </c>
      <c r="E4" s="13" t="s">
        <v>145</v>
      </c>
      <c r="F4" s="13" t="s">
        <v>146</v>
      </c>
      <c r="G4" s="13" t="s">
        <v>147</v>
      </c>
      <c r="H4" s="14" t="s">
        <v>148</v>
      </c>
      <c r="I4" s="14" t="s">
        <v>149</v>
      </c>
      <c r="J4" s="14" t="s">
        <v>150</v>
      </c>
      <c r="K4" s="14" t="s">
        <v>151</v>
      </c>
    </row>
    <row r="5" spans="1:11" x14ac:dyDescent="0.3">
      <c r="A5" s="10">
        <v>1</v>
      </c>
      <c r="B5" s="21" t="s">
        <v>16</v>
      </c>
      <c r="C5" s="10">
        <v>10</v>
      </c>
      <c r="D5" s="10">
        <v>8</v>
      </c>
      <c r="E5" s="10">
        <v>8</v>
      </c>
      <c r="F5" s="10">
        <v>7</v>
      </c>
      <c r="G5" s="31">
        <f>AVERAGE(C5:F5)</f>
        <v>8.25</v>
      </c>
      <c r="H5" s="10">
        <f>RANK(G5,$G$5:$G$44)</f>
        <v>10</v>
      </c>
      <c r="I5" s="10" t="str">
        <f>IF(G5&gt;=8,"Giỏi",IF(G5&gt;=7,"Khá",IF(G5&gt;=5,"Trung bình",IF(G5&gt;=3,"Yếu","kém"))))</f>
        <v>Giỏi</v>
      </c>
      <c r="J5" s="10" t="s">
        <v>152</v>
      </c>
      <c r="K5" s="10" t="str">
        <f>IF(AND(I5="Giỏi",J5="Tốt"),"có Học Bổng","")</f>
        <v>có Học Bổng</v>
      </c>
    </row>
    <row r="6" spans="1:11" x14ac:dyDescent="0.3">
      <c r="A6" s="10">
        <v>2</v>
      </c>
      <c r="B6" s="21" t="s">
        <v>17</v>
      </c>
      <c r="C6" s="10">
        <v>9</v>
      </c>
      <c r="D6" s="10">
        <v>6</v>
      </c>
      <c r="E6" s="10">
        <v>8</v>
      </c>
      <c r="F6" s="10">
        <v>9</v>
      </c>
      <c r="G6" s="31">
        <f t="shared" ref="G6:G44" si="0">AVERAGE(C6:F6)</f>
        <v>8</v>
      </c>
      <c r="H6" s="10">
        <f t="shared" ref="H6:H44" si="1">RANK(G6,$G$5:$G$44)</f>
        <v>23</v>
      </c>
      <c r="I6" s="10" t="str">
        <f t="shared" ref="I6:I44" si="2">IF(G6&gt;=8,"Giỏi",IF(G6&gt;=7,"Khá",IF(G6&gt;=5,"Trung bình",IF(G6&gt;=3,"Yếu","kém"))))</f>
        <v>Giỏi</v>
      </c>
      <c r="J6" s="10" t="s">
        <v>152</v>
      </c>
      <c r="K6" s="10" t="str">
        <f t="shared" ref="K6:K44" si="3">IF(AND(I6="Giỏi",J6="Tốt"),"có Học Bổng","")</f>
        <v>có Học Bổng</v>
      </c>
    </row>
    <row r="7" spans="1:11" x14ac:dyDescent="0.3">
      <c r="A7" s="10">
        <v>3</v>
      </c>
      <c r="B7" s="21" t="s">
        <v>18</v>
      </c>
      <c r="C7" s="10">
        <v>10</v>
      </c>
      <c r="D7" s="10">
        <v>7</v>
      </c>
      <c r="E7" s="10">
        <v>10</v>
      </c>
      <c r="F7" s="10">
        <v>8</v>
      </c>
      <c r="G7" s="31">
        <f t="shared" si="0"/>
        <v>8.75</v>
      </c>
      <c r="H7" s="10">
        <f t="shared" si="1"/>
        <v>3</v>
      </c>
      <c r="I7" s="10" t="str">
        <f t="shared" si="2"/>
        <v>Giỏi</v>
      </c>
      <c r="J7" s="10" t="s">
        <v>152</v>
      </c>
      <c r="K7" s="10" t="str">
        <f t="shared" si="3"/>
        <v>có Học Bổng</v>
      </c>
    </row>
    <row r="8" spans="1:11" x14ac:dyDescent="0.3">
      <c r="A8" s="10">
        <v>4</v>
      </c>
      <c r="B8" s="21" t="s">
        <v>19</v>
      </c>
      <c r="C8" s="10">
        <v>8</v>
      </c>
      <c r="D8" s="10">
        <v>6</v>
      </c>
      <c r="E8" s="10">
        <v>10</v>
      </c>
      <c r="F8" s="10">
        <v>9</v>
      </c>
      <c r="G8" s="31">
        <f t="shared" si="0"/>
        <v>8.25</v>
      </c>
      <c r="H8" s="10">
        <f t="shared" si="1"/>
        <v>10</v>
      </c>
      <c r="I8" s="10" t="str">
        <f t="shared" si="2"/>
        <v>Giỏi</v>
      </c>
      <c r="J8" s="10" t="s">
        <v>152</v>
      </c>
      <c r="K8" s="10" t="str">
        <f t="shared" si="3"/>
        <v>có Học Bổng</v>
      </c>
    </row>
    <row r="9" spans="1:11" x14ac:dyDescent="0.3">
      <c r="A9" s="10">
        <v>5</v>
      </c>
      <c r="B9" s="21" t="s">
        <v>20</v>
      </c>
      <c r="C9" s="10">
        <v>7</v>
      </c>
      <c r="D9" s="10">
        <v>7</v>
      </c>
      <c r="E9" s="10">
        <v>10</v>
      </c>
      <c r="F9" s="10">
        <v>8</v>
      </c>
      <c r="G9" s="31">
        <f t="shared" si="0"/>
        <v>8</v>
      </c>
      <c r="H9" s="10">
        <f t="shared" si="1"/>
        <v>23</v>
      </c>
      <c r="I9" s="10" t="str">
        <f t="shared" si="2"/>
        <v>Giỏi</v>
      </c>
      <c r="J9" s="10" t="s">
        <v>152</v>
      </c>
      <c r="K9" s="10" t="str">
        <f t="shared" si="3"/>
        <v>có Học Bổng</v>
      </c>
    </row>
    <row r="10" spans="1:11" x14ac:dyDescent="0.3">
      <c r="A10" s="10">
        <v>6</v>
      </c>
      <c r="B10" s="21" t="s">
        <v>21</v>
      </c>
      <c r="C10" s="10">
        <v>7</v>
      </c>
      <c r="D10" s="10">
        <v>8</v>
      </c>
      <c r="E10" s="10">
        <v>10</v>
      </c>
      <c r="F10" s="10">
        <v>8</v>
      </c>
      <c r="G10" s="31">
        <f t="shared" si="0"/>
        <v>8.25</v>
      </c>
      <c r="H10" s="10">
        <f t="shared" si="1"/>
        <v>10</v>
      </c>
      <c r="I10" s="10" t="str">
        <f t="shared" si="2"/>
        <v>Giỏi</v>
      </c>
      <c r="J10" s="10" t="s">
        <v>152</v>
      </c>
      <c r="K10" s="10" t="str">
        <f t="shared" si="3"/>
        <v>có Học Bổng</v>
      </c>
    </row>
    <row r="11" spans="1:11" x14ac:dyDescent="0.3">
      <c r="A11" s="10">
        <v>7</v>
      </c>
      <c r="B11" s="21" t="s">
        <v>22</v>
      </c>
      <c r="C11" s="10">
        <v>10</v>
      </c>
      <c r="D11" s="10">
        <v>6</v>
      </c>
      <c r="E11" s="10">
        <v>9</v>
      </c>
      <c r="F11" s="10">
        <v>8</v>
      </c>
      <c r="G11" s="31">
        <f t="shared" si="0"/>
        <v>8.25</v>
      </c>
      <c r="H11" s="10">
        <f t="shared" si="1"/>
        <v>10</v>
      </c>
      <c r="I11" s="10" t="str">
        <f t="shared" si="2"/>
        <v>Giỏi</v>
      </c>
      <c r="J11" s="10" t="s">
        <v>153</v>
      </c>
      <c r="K11" s="10" t="str">
        <f t="shared" si="3"/>
        <v/>
      </c>
    </row>
    <row r="12" spans="1:11" x14ac:dyDescent="0.3">
      <c r="A12" s="10">
        <v>8</v>
      </c>
      <c r="B12" s="21" t="s">
        <v>23</v>
      </c>
      <c r="C12" s="10">
        <v>8</v>
      </c>
      <c r="D12" s="10">
        <v>8</v>
      </c>
      <c r="E12" s="10">
        <v>10</v>
      </c>
      <c r="F12" s="10">
        <v>7</v>
      </c>
      <c r="G12" s="31">
        <f t="shared" si="0"/>
        <v>8.25</v>
      </c>
      <c r="H12" s="10">
        <f t="shared" si="1"/>
        <v>10</v>
      </c>
      <c r="I12" s="10" t="str">
        <f t="shared" si="2"/>
        <v>Giỏi</v>
      </c>
      <c r="J12" s="10" t="s">
        <v>152</v>
      </c>
      <c r="K12" s="10" t="str">
        <f t="shared" si="3"/>
        <v>có Học Bổng</v>
      </c>
    </row>
    <row r="13" spans="1:11" x14ac:dyDescent="0.3">
      <c r="A13" s="10">
        <v>9</v>
      </c>
      <c r="B13" s="21" t="s">
        <v>24</v>
      </c>
      <c r="C13" s="10">
        <v>9</v>
      </c>
      <c r="D13" s="10">
        <v>6</v>
      </c>
      <c r="E13" s="10">
        <v>8</v>
      </c>
      <c r="F13" s="10">
        <v>7</v>
      </c>
      <c r="G13" s="31">
        <f t="shared" si="0"/>
        <v>7.5</v>
      </c>
      <c r="H13" s="10">
        <f t="shared" si="1"/>
        <v>38</v>
      </c>
      <c r="I13" s="10" t="str">
        <f t="shared" si="2"/>
        <v>Khá</v>
      </c>
      <c r="J13" s="10" t="s">
        <v>152</v>
      </c>
      <c r="K13" s="10" t="str">
        <f t="shared" si="3"/>
        <v/>
      </c>
    </row>
    <row r="14" spans="1:11" x14ac:dyDescent="0.3">
      <c r="A14" s="10">
        <v>10</v>
      </c>
      <c r="B14" s="21" t="s">
        <v>25</v>
      </c>
      <c r="C14" s="10">
        <v>8</v>
      </c>
      <c r="D14" s="10">
        <v>8</v>
      </c>
      <c r="E14" s="10">
        <v>10</v>
      </c>
      <c r="F14" s="10">
        <v>9</v>
      </c>
      <c r="G14" s="31">
        <f t="shared" si="0"/>
        <v>8.75</v>
      </c>
      <c r="H14" s="10">
        <f t="shared" si="1"/>
        <v>3</v>
      </c>
      <c r="I14" s="10" t="str">
        <f t="shared" si="2"/>
        <v>Giỏi</v>
      </c>
      <c r="J14" s="10" t="s">
        <v>152</v>
      </c>
      <c r="K14" s="10" t="str">
        <f t="shared" si="3"/>
        <v>có Học Bổng</v>
      </c>
    </row>
    <row r="15" spans="1:11" x14ac:dyDescent="0.3">
      <c r="A15" s="10">
        <v>11</v>
      </c>
      <c r="B15" s="21" t="s">
        <v>26</v>
      </c>
      <c r="C15" s="10">
        <v>8</v>
      </c>
      <c r="D15" s="10">
        <v>8</v>
      </c>
      <c r="E15" s="10">
        <v>8</v>
      </c>
      <c r="F15" s="10">
        <v>8</v>
      </c>
      <c r="G15" s="31">
        <f t="shared" si="0"/>
        <v>8</v>
      </c>
      <c r="H15" s="10">
        <f t="shared" si="1"/>
        <v>23</v>
      </c>
      <c r="I15" s="10" t="str">
        <f t="shared" si="2"/>
        <v>Giỏi</v>
      </c>
      <c r="J15" s="10" t="s">
        <v>152</v>
      </c>
      <c r="K15" s="10" t="str">
        <f t="shared" si="3"/>
        <v>có Học Bổng</v>
      </c>
    </row>
    <row r="16" spans="1:11" x14ac:dyDescent="0.3">
      <c r="A16" s="10">
        <v>12</v>
      </c>
      <c r="B16" s="21" t="s">
        <v>27</v>
      </c>
      <c r="C16" s="10">
        <v>10</v>
      </c>
      <c r="D16" s="10">
        <v>7</v>
      </c>
      <c r="E16" s="10">
        <v>8</v>
      </c>
      <c r="F16" s="10">
        <v>7</v>
      </c>
      <c r="G16" s="31">
        <f t="shared" si="0"/>
        <v>8</v>
      </c>
      <c r="H16" s="10">
        <f t="shared" si="1"/>
        <v>23</v>
      </c>
      <c r="I16" s="10" t="str">
        <f t="shared" si="2"/>
        <v>Giỏi</v>
      </c>
      <c r="J16" s="10" t="s">
        <v>153</v>
      </c>
      <c r="K16" s="10" t="str">
        <f t="shared" si="3"/>
        <v/>
      </c>
    </row>
    <row r="17" spans="1:11" x14ac:dyDescent="0.3">
      <c r="A17" s="10">
        <v>13</v>
      </c>
      <c r="B17" s="21" t="s">
        <v>28</v>
      </c>
      <c r="C17" s="10">
        <v>9</v>
      </c>
      <c r="D17" s="10">
        <v>7</v>
      </c>
      <c r="E17" s="10">
        <v>9</v>
      </c>
      <c r="F17" s="10">
        <v>7</v>
      </c>
      <c r="G17" s="31">
        <f t="shared" si="0"/>
        <v>8</v>
      </c>
      <c r="H17" s="10">
        <f t="shared" si="1"/>
        <v>23</v>
      </c>
      <c r="I17" s="10" t="str">
        <f t="shared" si="2"/>
        <v>Giỏi</v>
      </c>
      <c r="J17" s="10" t="s">
        <v>152</v>
      </c>
      <c r="K17" s="10" t="str">
        <f t="shared" si="3"/>
        <v>có Học Bổng</v>
      </c>
    </row>
    <row r="18" spans="1:11" x14ac:dyDescent="0.3">
      <c r="A18" s="10">
        <v>14</v>
      </c>
      <c r="B18" s="21" t="s">
        <v>29</v>
      </c>
      <c r="C18" s="10">
        <v>9</v>
      </c>
      <c r="D18" s="10">
        <v>6</v>
      </c>
      <c r="E18" s="10">
        <v>10</v>
      </c>
      <c r="F18" s="10">
        <v>8</v>
      </c>
      <c r="G18" s="31">
        <f t="shared" si="0"/>
        <v>8.25</v>
      </c>
      <c r="H18" s="10">
        <f t="shared" si="1"/>
        <v>10</v>
      </c>
      <c r="I18" s="10" t="str">
        <f t="shared" si="2"/>
        <v>Giỏi</v>
      </c>
      <c r="J18" s="10" t="s">
        <v>152</v>
      </c>
      <c r="K18" s="10" t="str">
        <f t="shared" si="3"/>
        <v>có Học Bổng</v>
      </c>
    </row>
    <row r="19" spans="1:11" x14ac:dyDescent="0.3">
      <c r="A19" s="10">
        <v>15</v>
      </c>
      <c r="B19" s="21" t="s">
        <v>30</v>
      </c>
      <c r="C19" s="10">
        <v>9</v>
      </c>
      <c r="D19" s="10">
        <v>8</v>
      </c>
      <c r="E19" s="10">
        <v>10</v>
      </c>
      <c r="F19" s="10">
        <v>7</v>
      </c>
      <c r="G19" s="31">
        <f t="shared" si="0"/>
        <v>8.5</v>
      </c>
      <c r="H19" s="10">
        <f t="shared" si="1"/>
        <v>7</v>
      </c>
      <c r="I19" s="10" t="str">
        <f t="shared" si="2"/>
        <v>Giỏi</v>
      </c>
      <c r="J19" s="10" t="s">
        <v>152</v>
      </c>
      <c r="K19" s="10" t="str">
        <f t="shared" si="3"/>
        <v>có Học Bổng</v>
      </c>
    </row>
    <row r="20" spans="1:11" x14ac:dyDescent="0.3">
      <c r="A20" s="10">
        <v>16</v>
      </c>
      <c r="B20" s="21" t="s">
        <v>31</v>
      </c>
      <c r="C20" s="10">
        <v>7</v>
      </c>
      <c r="D20" s="10">
        <v>7</v>
      </c>
      <c r="E20" s="10">
        <v>10</v>
      </c>
      <c r="F20" s="10">
        <v>7</v>
      </c>
      <c r="G20" s="31">
        <f t="shared" si="0"/>
        <v>7.75</v>
      </c>
      <c r="H20" s="10">
        <f t="shared" si="1"/>
        <v>35</v>
      </c>
      <c r="I20" s="10" t="str">
        <f t="shared" si="2"/>
        <v>Khá</v>
      </c>
      <c r="J20" s="10" t="s">
        <v>154</v>
      </c>
      <c r="K20" s="10" t="str">
        <f t="shared" si="3"/>
        <v/>
      </c>
    </row>
    <row r="21" spans="1:11" x14ac:dyDescent="0.3">
      <c r="A21" s="10">
        <v>17</v>
      </c>
      <c r="B21" s="21" t="s">
        <v>32</v>
      </c>
      <c r="C21" s="10">
        <v>7</v>
      </c>
      <c r="D21" s="10">
        <v>6</v>
      </c>
      <c r="E21" s="10">
        <v>8</v>
      </c>
      <c r="F21" s="10">
        <v>8</v>
      </c>
      <c r="G21" s="31">
        <f t="shared" si="0"/>
        <v>7.25</v>
      </c>
      <c r="H21" s="10">
        <f t="shared" si="1"/>
        <v>40</v>
      </c>
      <c r="I21" s="10" t="str">
        <f t="shared" si="2"/>
        <v>Khá</v>
      </c>
      <c r="J21" s="10" t="s">
        <v>154</v>
      </c>
      <c r="K21" s="10" t="str">
        <f t="shared" si="3"/>
        <v/>
      </c>
    </row>
    <row r="22" spans="1:11" x14ac:dyDescent="0.3">
      <c r="A22" s="10">
        <v>18</v>
      </c>
      <c r="B22" s="21" t="s">
        <v>33</v>
      </c>
      <c r="C22" s="10">
        <v>9</v>
      </c>
      <c r="D22" s="10">
        <v>8</v>
      </c>
      <c r="E22" s="10">
        <v>10</v>
      </c>
      <c r="F22" s="10">
        <v>9</v>
      </c>
      <c r="G22" s="31">
        <f t="shared" si="0"/>
        <v>9</v>
      </c>
      <c r="H22" s="10">
        <f t="shared" si="1"/>
        <v>1</v>
      </c>
      <c r="I22" s="10" t="str">
        <f t="shared" si="2"/>
        <v>Giỏi</v>
      </c>
      <c r="J22" s="10" t="s">
        <v>152</v>
      </c>
      <c r="K22" s="10" t="str">
        <f t="shared" si="3"/>
        <v>có Học Bổng</v>
      </c>
    </row>
    <row r="23" spans="1:11" x14ac:dyDescent="0.3">
      <c r="A23" s="10">
        <v>19</v>
      </c>
      <c r="B23" s="21" t="s">
        <v>34</v>
      </c>
      <c r="C23" s="10">
        <v>9</v>
      </c>
      <c r="D23" s="10">
        <v>6</v>
      </c>
      <c r="E23" s="10">
        <v>10</v>
      </c>
      <c r="F23" s="10">
        <v>7</v>
      </c>
      <c r="G23" s="31">
        <f t="shared" si="0"/>
        <v>8</v>
      </c>
      <c r="H23" s="10">
        <f t="shared" si="1"/>
        <v>23</v>
      </c>
      <c r="I23" s="10" t="str">
        <f t="shared" si="2"/>
        <v>Giỏi</v>
      </c>
      <c r="J23" s="10" t="s">
        <v>152</v>
      </c>
      <c r="K23" s="10" t="str">
        <f t="shared" si="3"/>
        <v>có Học Bổng</v>
      </c>
    </row>
    <row r="24" spans="1:11" x14ac:dyDescent="0.3">
      <c r="A24" s="10">
        <v>20</v>
      </c>
      <c r="B24" s="21" t="s">
        <v>35</v>
      </c>
      <c r="C24" s="10">
        <v>7</v>
      </c>
      <c r="D24" s="10">
        <v>6</v>
      </c>
      <c r="E24" s="10">
        <v>10</v>
      </c>
      <c r="F24" s="10">
        <v>9</v>
      </c>
      <c r="G24" s="31">
        <f t="shared" si="0"/>
        <v>8</v>
      </c>
      <c r="H24" s="10">
        <f t="shared" si="1"/>
        <v>23</v>
      </c>
      <c r="I24" s="10" t="str">
        <f t="shared" si="2"/>
        <v>Giỏi</v>
      </c>
      <c r="J24" s="10" t="s">
        <v>152</v>
      </c>
      <c r="K24" s="10" t="str">
        <f t="shared" si="3"/>
        <v>có Học Bổng</v>
      </c>
    </row>
    <row r="25" spans="1:11" x14ac:dyDescent="0.3">
      <c r="A25" s="10">
        <v>21</v>
      </c>
      <c r="B25" s="21" t="s">
        <v>36</v>
      </c>
      <c r="C25" s="10">
        <v>7</v>
      </c>
      <c r="D25" s="10">
        <v>8</v>
      </c>
      <c r="E25" s="10">
        <v>9</v>
      </c>
      <c r="F25" s="10">
        <v>9</v>
      </c>
      <c r="G25" s="31">
        <f t="shared" si="0"/>
        <v>8.25</v>
      </c>
      <c r="H25" s="10">
        <f t="shared" si="1"/>
        <v>10</v>
      </c>
      <c r="I25" s="10" t="str">
        <f t="shared" si="2"/>
        <v>Giỏi</v>
      </c>
      <c r="J25" s="10" t="s">
        <v>152</v>
      </c>
      <c r="K25" s="10" t="str">
        <f t="shared" si="3"/>
        <v>có Học Bổng</v>
      </c>
    </row>
    <row r="26" spans="1:11" x14ac:dyDescent="0.3">
      <c r="A26" s="10">
        <v>22</v>
      </c>
      <c r="B26" s="21" t="s">
        <v>37</v>
      </c>
      <c r="C26" s="10">
        <v>10</v>
      </c>
      <c r="D26" s="10">
        <v>6</v>
      </c>
      <c r="E26" s="10">
        <v>9</v>
      </c>
      <c r="F26" s="10">
        <v>8</v>
      </c>
      <c r="G26" s="31">
        <f t="shared" si="0"/>
        <v>8.25</v>
      </c>
      <c r="H26" s="10">
        <f t="shared" si="1"/>
        <v>10</v>
      </c>
      <c r="I26" s="10" t="str">
        <f t="shared" si="2"/>
        <v>Giỏi</v>
      </c>
      <c r="J26" s="10" t="s">
        <v>153</v>
      </c>
      <c r="K26" s="10" t="str">
        <f t="shared" si="3"/>
        <v/>
      </c>
    </row>
    <row r="27" spans="1:11" x14ac:dyDescent="0.3">
      <c r="A27" s="10">
        <v>23</v>
      </c>
      <c r="B27" s="21" t="s">
        <v>38</v>
      </c>
      <c r="C27" s="10">
        <v>8</v>
      </c>
      <c r="D27" s="10">
        <v>6</v>
      </c>
      <c r="E27" s="10">
        <v>10</v>
      </c>
      <c r="F27" s="10">
        <v>8</v>
      </c>
      <c r="G27" s="31">
        <f t="shared" si="0"/>
        <v>8</v>
      </c>
      <c r="H27" s="10">
        <f t="shared" si="1"/>
        <v>23</v>
      </c>
      <c r="I27" s="10" t="str">
        <f t="shared" si="2"/>
        <v>Giỏi</v>
      </c>
      <c r="J27" s="10" t="s">
        <v>152</v>
      </c>
      <c r="K27" s="10" t="str">
        <f t="shared" si="3"/>
        <v>có Học Bổng</v>
      </c>
    </row>
    <row r="28" spans="1:11" x14ac:dyDescent="0.3">
      <c r="A28" s="10">
        <v>24</v>
      </c>
      <c r="B28" s="21" t="s">
        <v>39</v>
      </c>
      <c r="C28" s="10">
        <v>10</v>
      </c>
      <c r="D28" s="10">
        <v>8</v>
      </c>
      <c r="E28" s="10">
        <v>10</v>
      </c>
      <c r="F28" s="10">
        <v>7</v>
      </c>
      <c r="G28" s="31">
        <f t="shared" si="0"/>
        <v>8.75</v>
      </c>
      <c r="H28" s="10">
        <f t="shared" si="1"/>
        <v>3</v>
      </c>
      <c r="I28" s="10" t="str">
        <f t="shared" si="2"/>
        <v>Giỏi</v>
      </c>
      <c r="J28" s="10" t="s">
        <v>152</v>
      </c>
      <c r="K28" s="10" t="str">
        <f t="shared" si="3"/>
        <v>có Học Bổng</v>
      </c>
    </row>
    <row r="29" spans="1:11" x14ac:dyDescent="0.3">
      <c r="A29" s="10">
        <v>25</v>
      </c>
      <c r="B29" s="21" t="s">
        <v>40</v>
      </c>
      <c r="C29" s="10">
        <v>7</v>
      </c>
      <c r="D29" s="10">
        <v>6</v>
      </c>
      <c r="E29" s="10">
        <v>9</v>
      </c>
      <c r="F29" s="10">
        <v>9</v>
      </c>
      <c r="G29" s="31">
        <f t="shared" si="0"/>
        <v>7.75</v>
      </c>
      <c r="H29" s="10">
        <f t="shared" si="1"/>
        <v>35</v>
      </c>
      <c r="I29" s="10" t="str">
        <f t="shared" si="2"/>
        <v>Khá</v>
      </c>
      <c r="J29" s="10" t="s">
        <v>152</v>
      </c>
      <c r="K29" s="10" t="str">
        <f t="shared" si="3"/>
        <v/>
      </c>
    </row>
    <row r="30" spans="1:11" x14ac:dyDescent="0.3">
      <c r="A30" s="10">
        <v>26</v>
      </c>
      <c r="B30" s="21" t="s">
        <v>41</v>
      </c>
      <c r="C30" s="10">
        <v>7</v>
      </c>
      <c r="D30" s="10">
        <v>8</v>
      </c>
      <c r="E30" s="10">
        <v>10</v>
      </c>
      <c r="F30" s="10">
        <v>9</v>
      </c>
      <c r="G30" s="31">
        <f t="shared" si="0"/>
        <v>8.5</v>
      </c>
      <c r="H30" s="10">
        <f t="shared" si="1"/>
        <v>7</v>
      </c>
      <c r="I30" s="10" t="str">
        <f t="shared" si="2"/>
        <v>Giỏi</v>
      </c>
      <c r="J30" s="10" t="s">
        <v>152</v>
      </c>
      <c r="K30" s="10" t="str">
        <f t="shared" si="3"/>
        <v>có Học Bổng</v>
      </c>
    </row>
    <row r="31" spans="1:11" x14ac:dyDescent="0.3">
      <c r="A31" s="10">
        <v>27</v>
      </c>
      <c r="B31" s="21" t="s">
        <v>42</v>
      </c>
      <c r="C31" s="10">
        <v>10</v>
      </c>
      <c r="D31" s="10">
        <v>8</v>
      </c>
      <c r="E31" s="10">
        <v>9</v>
      </c>
      <c r="F31" s="10">
        <v>9</v>
      </c>
      <c r="G31" s="31">
        <f t="shared" si="0"/>
        <v>9</v>
      </c>
      <c r="H31" s="10">
        <f t="shared" si="1"/>
        <v>1</v>
      </c>
      <c r="I31" s="10" t="str">
        <f t="shared" si="2"/>
        <v>Giỏi</v>
      </c>
      <c r="J31" s="10" t="s">
        <v>152</v>
      </c>
      <c r="K31" s="10" t="str">
        <f t="shared" si="3"/>
        <v>có Học Bổng</v>
      </c>
    </row>
    <row r="32" spans="1:11" x14ac:dyDescent="0.3">
      <c r="A32" s="10">
        <v>28</v>
      </c>
      <c r="B32" s="21" t="s">
        <v>43</v>
      </c>
      <c r="C32" s="10">
        <v>7</v>
      </c>
      <c r="D32" s="10">
        <v>6</v>
      </c>
      <c r="E32" s="10">
        <v>9</v>
      </c>
      <c r="F32" s="10">
        <v>8</v>
      </c>
      <c r="G32" s="31">
        <f t="shared" si="0"/>
        <v>7.5</v>
      </c>
      <c r="H32" s="10">
        <f t="shared" si="1"/>
        <v>38</v>
      </c>
      <c r="I32" s="10" t="str">
        <f t="shared" si="2"/>
        <v>Khá</v>
      </c>
      <c r="J32" s="10" t="s">
        <v>152</v>
      </c>
      <c r="K32" s="10" t="str">
        <f t="shared" si="3"/>
        <v/>
      </c>
    </row>
    <row r="33" spans="1:11" x14ac:dyDescent="0.3">
      <c r="A33" s="10">
        <v>29</v>
      </c>
      <c r="B33" s="21" t="s">
        <v>44</v>
      </c>
      <c r="C33" s="10">
        <v>8</v>
      </c>
      <c r="D33" s="10">
        <v>7</v>
      </c>
      <c r="E33" s="10">
        <v>9</v>
      </c>
      <c r="F33" s="10">
        <v>7</v>
      </c>
      <c r="G33" s="31">
        <f t="shared" si="0"/>
        <v>7.75</v>
      </c>
      <c r="H33" s="10">
        <f t="shared" si="1"/>
        <v>35</v>
      </c>
      <c r="I33" s="10" t="str">
        <f t="shared" si="2"/>
        <v>Khá</v>
      </c>
      <c r="J33" s="10" t="s">
        <v>152</v>
      </c>
      <c r="K33" s="10" t="str">
        <f t="shared" si="3"/>
        <v/>
      </c>
    </row>
    <row r="34" spans="1:11" x14ac:dyDescent="0.3">
      <c r="A34" s="10">
        <v>30</v>
      </c>
      <c r="B34" s="21" t="s">
        <v>45</v>
      </c>
      <c r="C34" s="10">
        <v>10</v>
      </c>
      <c r="D34" s="10">
        <v>7</v>
      </c>
      <c r="E34" s="10">
        <v>8</v>
      </c>
      <c r="F34" s="10">
        <v>9</v>
      </c>
      <c r="G34" s="31">
        <f t="shared" si="0"/>
        <v>8.5</v>
      </c>
      <c r="H34" s="10">
        <f t="shared" si="1"/>
        <v>7</v>
      </c>
      <c r="I34" s="10" t="str">
        <f t="shared" si="2"/>
        <v>Giỏi</v>
      </c>
      <c r="J34" s="10" t="s">
        <v>152</v>
      </c>
      <c r="K34" s="10" t="str">
        <f t="shared" si="3"/>
        <v>có Học Bổng</v>
      </c>
    </row>
    <row r="35" spans="1:11" x14ac:dyDescent="0.3">
      <c r="A35" s="10">
        <v>31</v>
      </c>
      <c r="B35" s="21" t="s">
        <v>46</v>
      </c>
      <c r="C35" s="10">
        <v>7</v>
      </c>
      <c r="D35" s="10">
        <v>8</v>
      </c>
      <c r="E35" s="10">
        <v>10</v>
      </c>
      <c r="F35" s="10">
        <v>7</v>
      </c>
      <c r="G35" s="31">
        <f t="shared" si="0"/>
        <v>8</v>
      </c>
      <c r="H35" s="10">
        <f t="shared" si="1"/>
        <v>23</v>
      </c>
      <c r="I35" s="10" t="str">
        <f t="shared" si="2"/>
        <v>Giỏi</v>
      </c>
      <c r="J35" s="10" t="s">
        <v>152</v>
      </c>
      <c r="K35" s="10" t="str">
        <f t="shared" si="3"/>
        <v>có Học Bổng</v>
      </c>
    </row>
    <row r="36" spans="1:11" x14ac:dyDescent="0.3">
      <c r="A36" s="10">
        <v>32</v>
      </c>
      <c r="B36" s="21" t="s">
        <v>47</v>
      </c>
      <c r="C36" s="10">
        <v>8</v>
      </c>
      <c r="D36" s="10">
        <v>7</v>
      </c>
      <c r="E36" s="10">
        <v>10</v>
      </c>
      <c r="F36" s="10">
        <v>8</v>
      </c>
      <c r="G36" s="31">
        <f t="shared" si="0"/>
        <v>8.25</v>
      </c>
      <c r="H36" s="10">
        <f t="shared" si="1"/>
        <v>10</v>
      </c>
      <c r="I36" s="10" t="str">
        <f t="shared" si="2"/>
        <v>Giỏi</v>
      </c>
      <c r="J36" s="10" t="s">
        <v>152</v>
      </c>
      <c r="K36" s="10" t="str">
        <f t="shared" si="3"/>
        <v>có Học Bổng</v>
      </c>
    </row>
    <row r="37" spans="1:11" x14ac:dyDescent="0.3">
      <c r="A37" s="10">
        <v>33</v>
      </c>
      <c r="B37" s="21" t="s">
        <v>48</v>
      </c>
      <c r="C37" s="10">
        <v>10</v>
      </c>
      <c r="D37" s="10">
        <v>6</v>
      </c>
      <c r="E37" s="10">
        <v>9</v>
      </c>
      <c r="F37" s="10">
        <v>8</v>
      </c>
      <c r="G37" s="31">
        <f t="shared" si="0"/>
        <v>8.25</v>
      </c>
      <c r="H37" s="10">
        <f t="shared" si="1"/>
        <v>10</v>
      </c>
      <c r="I37" s="10" t="str">
        <f t="shared" si="2"/>
        <v>Giỏi</v>
      </c>
      <c r="J37" s="10" t="s">
        <v>154</v>
      </c>
      <c r="K37" s="10" t="str">
        <f t="shared" si="3"/>
        <v/>
      </c>
    </row>
    <row r="38" spans="1:11" x14ac:dyDescent="0.3">
      <c r="A38" s="10">
        <v>34</v>
      </c>
      <c r="B38" s="21" t="s">
        <v>49</v>
      </c>
      <c r="C38" s="10">
        <v>8</v>
      </c>
      <c r="D38" s="10">
        <v>7</v>
      </c>
      <c r="E38" s="10">
        <v>8</v>
      </c>
      <c r="F38" s="10">
        <v>9</v>
      </c>
      <c r="G38" s="31">
        <f t="shared" si="0"/>
        <v>8</v>
      </c>
      <c r="H38" s="10">
        <f t="shared" si="1"/>
        <v>23</v>
      </c>
      <c r="I38" s="10" t="str">
        <f t="shared" si="2"/>
        <v>Giỏi</v>
      </c>
      <c r="J38" s="10" t="s">
        <v>152</v>
      </c>
      <c r="K38" s="10" t="str">
        <f t="shared" si="3"/>
        <v>có Học Bổng</v>
      </c>
    </row>
    <row r="39" spans="1:11" x14ac:dyDescent="0.3">
      <c r="A39" s="10">
        <v>35</v>
      </c>
      <c r="B39" s="21" t="s">
        <v>50</v>
      </c>
      <c r="C39" s="10">
        <v>8</v>
      </c>
      <c r="D39" s="10">
        <v>8</v>
      </c>
      <c r="E39" s="10">
        <v>8</v>
      </c>
      <c r="F39" s="10">
        <v>8</v>
      </c>
      <c r="G39" s="31">
        <f t="shared" si="0"/>
        <v>8</v>
      </c>
      <c r="H39" s="10">
        <f t="shared" si="1"/>
        <v>23</v>
      </c>
      <c r="I39" s="10" t="str">
        <f t="shared" si="2"/>
        <v>Giỏi</v>
      </c>
      <c r="J39" s="10" t="s">
        <v>152</v>
      </c>
      <c r="K39" s="10" t="str">
        <f t="shared" si="3"/>
        <v>có Học Bổng</v>
      </c>
    </row>
    <row r="40" spans="1:11" x14ac:dyDescent="0.3">
      <c r="A40" s="10">
        <v>36</v>
      </c>
      <c r="B40" s="21" t="s">
        <v>51</v>
      </c>
      <c r="C40" s="10">
        <v>9</v>
      </c>
      <c r="D40" s="10">
        <v>7</v>
      </c>
      <c r="E40" s="10">
        <v>10</v>
      </c>
      <c r="F40" s="10">
        <v>9</v>
      </c>
      <c r="G40" s="31">
        <f t="shared" si="0"/>
        <v>8.75</v>
      </c>
      <c r="H40" s="10">
        <f t="shared" si="1"/>
        <v>3</v>
      </c>
      <c r="I40" s="10" t="str">
        <f t="shared" si="2"/>
        <v>Giỏi</v>
      </c>
      <c r="J40" s="10" t="s">
        <v>152</v>
      </c>
      <c r="K40" s="10" t="str">
        <f t="shared" si="3"/>
        <v>có Học Bổng</v>
      </c>
    </row>
    <row r="41" spans="1:11" x14ac:dyDescent="0.3">
      <c r="A41" s="10">
        <v>37</v>
      </c>
      <c r="B41" s="21" t="s">
        <v>52</v>
      </c>
      <c r="C41" s="10">
        <v>8</v>
      </c>
      <c r="D41" s="10">
        <v>8</v>
      </c>
      <c r="E41" s="10">
        <v>10</v>
      </c>
      <c r="F41" s="10">
        <v>7</v>
      </c>
      <c r="G41" s="31">
        <f t="shared" si="0"/>
        <v>8.25</v>
      </c>
      <c r="H41" s="10">
        <f t="shared" si="1"/>
        <v>10</v>
      </c>
      <c r="I41" s="10" t="str">
        <f t="shared" si="2"/>
        <v>Giỏi</v>
      </c>
      <c r="J41" s="10" t="s">
        <v>154</v>
      </c>
      <c r="K41" s="10" t="str">
        <f t="shared" si="3"/>
        <v/>
      </c>
    </row>
    <row r="42" spans="1:11" x14ac:dyDescent="0.3">
      <c r="A42" s="10">
        <v>38</v>
      </c>
      <c r="B42" s="21" t="s">
        <v>53</v>
      </c>
      <c r="C42" s="10">
        <v>10</v>
      </c>
      <c r="D42" s="10">
        <v>6</v>
      </c>
      <c r="E42" s="10">
        <v>10</v>
      </c>
      <c r="F42" s="10">
        <v>7</v>
      </c>
      <c r="G42" s="31">
        <f t="shared" si="0"/>
        <v>8.25</v>
      </c>
      <c r="H42" s="10">
        <f t="shared" si="1"/>
        <v>10</v>
      </c>
      <c r="I42" s="10" t="str">
        <f t="shared" si="2"/>
        <v>Giỏi</v>
      </c>
      <c r="J42" s="10" t="s">
        <v>152</v>
      </c>
      <c r="K42" s="10" t="str">
        <f t="shared" si="3"/>
        <v>có Học Bổng</v>
      </c>
    </row>
    <row r="43" spans="1:11" x14ac:dyDescent="0.3">
      <c r="A43" s="10">
        <v>39</v>
      </c>
      <c r="B43" s="21" t="s">
        <v>54</v>
      </c>
      <c r="C43" s="10">
        <v>9</v>
      </c>
      <c r="D43" s="10">
        <v>6</v>
      </c>
      <c r="E43" s="10">
        <v>10</v>
      </c>
      <c r="F43" s="10">
        <v>7</v>
      </c>
      <c r="G43" s="31">
        <f t="shared" si="0"/>
        <v>8</v>
      </c>
      <c r="H43" s="10">
        <f t="shared" si="1"/>
        <v>23</v>
      </c>
      <c r="I43" s="10" t="str">
        <f t="shared" si="2"/>
        <v>Giỏi</v>
      </c>
      <c r="J43" s="10" t="s">
        <v>152</v>
      </c>
      <c r="K43" s="10" t="str">
        <f t="shared" si="3"/>
        <v>có Học Bổng</v>
      </c>
    </row>
    <row r="44" spans="1:11" x14ac:dyDescent="0.3">
      <c r="A44" s="10">
        <v>40</v>
      </c>
      <c r="B44" s="21" t="s">
        <v>55</v>
      </c>
      <c r="C44" s="10">
        <v>10</v>
      </c>
      <c r="D44" s="10">
        <v>8</v>
      </c>
      <c r="E44" s="10">
        <v>8</v>
      </c>
      <c r="F44" s="10">
        <v>7</v>
      </c>
      <c r="G44" s="31">
        <f t="shared" si="0"/>
        <v>8.25</v>
      </c>
      <c r="H44" s="10">
        <f t="shared" si="1"/>
        <v>10</v>
      </c>
      <c r="I44" s="10" t="str">
        <f t="shared" si="2"/>
        <v>Giỏi</v>
      </c>
      <c r="J44" s="10" t="s">
        <v>152</v>
      </c>
      <c r="K44" s="10" t="str">
        <f t="shared" si="3"/>
        <v>có Học Bổng</v>
      </c>
    </row>
  </sheetData>
  <mergeCells count="3">
    <mergeCell ref="A1:D1"/>
    <mergeCell ref="E1:F1"/>
    <mergeCell ref="A2:B2"/>
  </mergeCells>
  <dataValidations count="1">
    <dataValidation type="list" allowBlank="1" showInputMessage="1" showErrorMessage="1" errorTitle="TB lỗi" error="chỉ chọn trong danh sách" promptTitle="Nhập liệu" prompt="chọn trong danh sách" sqref="J5:J44">
      <formula1>"Tốt,Khá,Trung bình"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F11" sqref="F11"/>
    </sheetView>
  </sheetViews>
  <sheetFormatPr defaultRowHeight="14" x14ac:dyDescent="0.3"/>
  <cols>
    <col min="1" max="1" width="11.6640625" customWidth="1"/>
    <col min="3" max="3" width="15.6640625" customWidth="1"/>
    <col min="4" max="4" width="12.33203125" customWidth="1"/>
  </cols>
  <sheetData>
    <row r="1" spans="1:8" x14ac:dyDescent="0.3">
      <c r="A1" s="30" t="s">
        <v>0</v>
      </c>
      <c r="B1" s="30"/>
      <c r="C1" s="30"/>
      <c r="D1" s="16"/>
      <c r="E1" s="16"/>
      <c r="F1" s="16"/>
    </row>
    <row r="2" spans="1:8" x14ac:dyDescent="0.3">
      <c r="A2" s="16"/>
      <c r="B2" s="16"/>
      <c r="C2" s="26" t="s">
        <v>155</v>
      </c>
      <c r="D2" s="26"/>
      <c r="E2" s="26"/>
      <c r="F2" s="26"/>
    </row>
    <row r="3" spans="1:8" x14ac:dyDescent="0.3">
      <c r="A3" s="16"/>
      <c r="B3" s="16"/>
      <c r="C3" s="25" t="s">
        <v>1</v>
      </c>
      <c r="D3" s="25"/>
      <c r="E3" s="25"/>
      <c r="F3" s="25"/>
    </row>
    <row r="4" spans="1:8" x14ac:dyDescent="0.3">
      <c r="A4" s="16"/>
      <c r="B4" s="16"/>
      <c r="C4" s="16"/>
      <c r="D4" s="16"/>
      <c r="E4" s="16"/>
      <c r="F4" s="16"/>
    </row>
    <row r="5" spans="1:8" x14ac:dyDescent="0.3">
      <c r="A5" s="16"/>
      <c r="B5" s="16"/>
      <c r="C5" s="16"/>
      <c r="D5" s="16"/>
      <c r="E5" s="16"/>
      <c r="F5" s="16"/>
    </row>
    <row r="6" spans="1:8" x14ac:dyDescent="0.3">
      <c r="A6" s="17" t="s">
        <v>159</v>
      </c>
      <c r="B6" s="17" t="s">
        <v>158</v>
      </c>
      <c r="C6" s="17" t="s">
        <v>57</v>
      </c>
      <c r="D6" s="17" t="s">
        <v>156</v>
      </c>
      <c r="E6" s="17" t="s">
        <v>157</v>
      </c>
      <c r="F6" s="17" t="s">
        <v>57</v>
      </c>
      <c r="G6" s="2"/>
      <c r="H6" s="18"/>
    </row>
    <row r="7" spans="1:8" x14ac:dyDescent="0.3">
      <c r="A7" s="12" t="s">
        <v>152</v>
      </c>
      <c r="B7" s="15">
        <f>COUNTIF(Tong_Ket!$J$5:$J$44,A7)</f>
        <v>33</v>
      </c>
      <c r="C7" s="15">
        <f>COUNTIFS(vungHanhKiem,A7,vunggioitinh,"Nữ")</f>
        <v>4</v>
      </c>
      <c r="D7" s="12" t="s">
        <v>162</v>
      </c>
      <c r="E7" s="15">
        <v>30</v>
      </c>
      <c r="F7" s="15">
        <f>COUNTIFS(vungxeploai,D7,vunggioitinh,"Nữ")</f>
        <v>4</v>
      </c>
    </row>
    <row r="8" spans="1:8" x14ac:dyDescent="0.3">
      <c r="A8" s="12" t="s">
        <v>154</v>
      </c>
      <c r="B8" s="15">
        <f>COUNTIF(Tong_Ket!$J$5:$J$44,A8)</f>
        <v>4</v>
      </c>
      <c r="C8" s="15">
        <f>COUNTIFS(vungHanhKiem,A8,vunggioitinh,"Nữ")</f>
        <v>2</v>
      </c>
      <c r="D8" s="12" t="s">
        <v>154</v>
      </c>
      <c r="E8" s="15">
        <v>10</v>
      </c>
      <c r="F8" s="15">
        <f>COUNTIFS(vungxeploai,D8,vunggioitinh,"Nữ")</f>
        <v>2</v>
      </c>
    </row>
    <row r="9" spans="1:8" x14ac:dyDescent="0.3">
      <c r="A9" s="12" t="s">
        <v>153</v>
      </c>
      <c r="B9" s="15">
        <f>COUNTIF(Tong_Ket!$J$5:$J$44,A9)</f>
        <v>3</v>
      </c>
      <c r="C9" s="15">
        <f>COUNTIFS(vungHanhKiem,A9,vunggioitinh,"Nữ")</f>
        <v>0</v>
      </c>
      <c r="D9" s="12" t="s">
        <v>153</v>
      </c>
      <c r="E9" s="15">
        <v>0</v>
      </c>
      <c r="F9" s="15">
        <f>COUNTIFS(vungxeploai,D9,vunggioitinh,"Nữ")</f>
        <v>0</v>
      </c>
    </row>
    <row r="10" spans="1:8" x14ac:dyDescent="0.3">
      <c r="A10" s="12" t="s">
        <v>160</v>
      </c>
      <c r="B10" s="15">
        <f>COUNTIF(Tong_Ket!$J$5:$J$44,A10)</f>
        <v>0</v>
      </c>
      <c r="C10" s="15">
        <f>COUNTIFS(vungHanhKiem,A10,vunggioitinh,"Nữ")</f>
        <v>0</v>
      </c>
      <c r="D10" s="12" t="s">
        <v>160</v>
      </c>
      <c r="E10" s="15">
        <v>0</v>
      </c>
      <c r="F10" s="15">
        <f>COUNTIFS(vungxeploai,D10,vunggioitinh,"Nữ")</f>
        <v>0</v>
      </c>
    </row>
    <row r="11" spans="1:8" x14ac:dyDescent="0.3">
      <c r="A11" s="22"/>
      <c r="B11" s="15"/>
      <c r="C11" s="15"/>
      <c r="D11" s="12" t="s">
        <v>161</v>
      </c>
      <c r="E11" s="15">
        <v>0</v>
      </c>
      <c r="F11" s="15">
        <v>0</v>
      </c>
    </row>
    <row r="12" spans="1:8" x14ac:dyDescent="0.3">
      <c r="A12" s="19"/>
      <c r="B12" s="20"/>
      <c r="C12" s="20"/>
      <c r="D12" s="19"/>
      <c r="E12" s="20"/>
      <c r="F12" s="20"/>
    </row>
    <row r="13" spans="1:8" x14ac:dyDescent="0.3">
      <c r="A13" s="2"/>
      <c r="B13" s="2"/>
      <c r="C13" s="2"/>
      <c r="D13" s="2"/>
      <c r="E13" s="2"/>
      <c r="F13" s="2"/>
    </row>
  </sheetData>
  <mergeCells count="3">
    <mergeCell ref="A1:C1"/>
    <mergeCell ref="C2:F2"/>
    <mergeCell ref="C3:F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Danh_sach</vt:lpstr>
      <vt:lpstr>Tong_Ket</vt:lpstr>
      <vt:lpstr>Tong_Hop</vt:lpstr>
      <vt:lpstr>vunggioitinh</vt:lpstr>
      <vt:lpstr>vungHanhKiem</vt:lpstr>
      <vt:lpstr>vungxeploai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2021-09-30T02:41:25Z</dcterms:created>
  <dcterms:modified xsi:type="dcterms:W3CDTF">2021-10-09T02:57:09Z</dcterms:modified>
</cp:coreProperties>
</file>